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defaultThemeVersion="166925"/>
  <mc:AlternateContent xmlns:mc="http://schemas.openxmlformats.org/markup-compatibility/2006">
    <mc:Choice Requires="x15">
      <x15ac:absPath xmlns:x15ac="http://schemas.microsoft.com/office/spreadsheetml/2010/11/ac" url="O:\SFF\Templates\"/>
    </mc:Choice>
  </mc:AlternateContent>
  <xr:revisionPtr revIDLastSave="0" documentId="13_ncr:1_{0ABDB987-7D43-4636-8D32-1E6230F5B351}" xr6:coauthVersionLast="47" xr6:coauthVersionMax="47" xr10:uidLastSave="{00000000-0000-0000-0000-000000000000}"/>
  <bookViews>
    <workbookView xWindow="28680" yWindow="-120" windowWidth="29040" windowHeight="16440" activeTab="5" xr2:uid="{00000000-000D-0000-FFFF-FFFF00000000}"/>
  </bookViews>
  <sheets>
    <sheet name="Judge Schedule - Working File" sheetId="1" r:id="rId1"/>
    <sheet name="Issues" sheetId="2" r:id="rId2"/>
    <sheet name="Judges" sheetId="3" r:id="rId3"/>
    <sheet name="Interview Lookup by Judge" sheetId="4" r:id="rId4"/>
    <sheet name="Project Information" sheetId="5" r:id="rId5"/>
    <sheet name="Interview Lookup by Project" sheetId="7" r:id="rId6"/>
    <sheet name="Sheet1" sheetId="6" r:id="rId7"/>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31" i="7" l="1"/>
  <c r="M30" i="7"/>
  <c r="M29" i="7"/>
  <c r="M28" i="7"/>
  <c r="M27" i="7"/>
  <c r="P580" i="1"/>
  <c r="O580" i="1"/>
  <c r="B580" i="1"/>
  <c r="A580" i="1"/>
  <c r="P579" i="1"/>
  <c r="O579" i="1"/>
  <c r="B579" i="1"/>
  <c r="A579" i="1"/>
  <c r="P578" i="1"/>
  <c r="O578" i="1"/>
  <c r="D578" i="1"/>
  <c r="D579" i="1" s="1"/>
  <c r="D580" i="1" s="1"/>
  <c r="B578" i="1"/>
  <c r="A578" i="1"/>
  <c r="P573" i="1"/>
  <c r="O573" i="1"/>
  <c r="B573" i="1"/>
  <c r="A573" i="1"/>
  <c r="P572" i="1"/>
  <c r="O572" i="1"/>
  <c r="B572" i="1"/>
  <c r="A572" i="1"/>
  <c r="P571" i="1"/>
  <c r="O571" i="1"/>
  <c r="B571" i="1"/>
  <c r="A571" i="1"/>
  <c r="P566" i="1"/>
  <c r="O566" i="1"/>
  <c r="B566" i="1"/>
  <c r="A566" i="1"/>
  <c r="P565" i="1"/>
  <c r="O565" i="1"/>
  <c r="B565" i="1"/>
  <c r="A565" i="1"/>
  <c r="P564" i="1"/>
  <c r="O564" i="1"/>
  <c r="B564" i="1"/>
  <c r="A564" i="1"/>
  <c r="P559" i="1"/>
  <c r="O559" i="1"/>
  <c r="B559" i="1"/>
  <c r="A559" i="1"/>
  <c r="P558" i="1"/>
  <c r="O558" i="1"/>
  <c r="B558" i="1"/>
  <c r="A558" i="1"/>
  <c r="P557" i="1"/>
  <c r="O557" i="1"/>
  <c r="B557" i="1"/>
  <c r="A557" i="1"/>
  <c r="P552" i="1"/>
  <c r="O552" i="1"/>
  <c r="B552" i="1"/>
  <c r="A552" i="1"/>
  <c r="P551" i="1"/>
  <c r="O551" i="1"/>
  <c r="B551" i="1"/>
  <c r="A551" i="1"/>
  <c r="P550" i="1"/>
  <c r="O550" i="1"/>
  <c r="B550" i="1"/>
  <c r="A550" i="1"/>
  <c r="P545" i="1"/>
  <c r="O545" i="1"/>
  <c r="B545" i="1"/>
  <c r="A545" i="1"/>
  <c r="P544" i="1"/>
  <c r="O544" i="1"/>
  <c r="B544" i="1"/>
  <c r="A544" i="1"/>
  <c r="P543" i="1"/>
  <c r="O543" i="1"/>
  <c r="B543" i="1"/>
  <c r="A543" i="1"/>
  <c r="P536" i="1"/>
  <c r="O536" i="1"/>
  <c r="B536" i="1"/>
  <c r="A536" i="1"/>
  <c r="P535" i="1"/>
  <c r="O535" i="1"/>
  <c r="B535" i="1"/>
  <c r="A535" i="1"/>
  <c r="P534" i="1"/>
  <c r="O534" i="1"/>
  <c r="B534" i="1"/>
  <c r="A534" i="1"/>
  <c r="P529" i="1"/>
  <c r="O529" i="1"/>
  <c r="B529" i="1"/>
  <c r="A529" i="1"/>
  <c r="P528" i="1"/>
  <c r="O528" i="1"/>
  <c r="B528" i="1"/>
  <c r="A528" i="1"/>
  <c r="P527" i="1"/>
  <c r="O527" i="1"/>
  <c r="B527" i="1"/>
  <c r="A527" i="1"/>
  <c r="P522" i="1"/>
  <c r="O522" i="1"/>
  <c r="B522" i="1"/>
  <c r="A522" i="1"/>
  <c r="P521" i="1"/>
  <c r="O521" i="1"/>
  <c r="B521" i="1"/>
  <c r="A521" i="1"/>
  <c r="P520" i="1"/>
  <c r="O520" i="1"/>
  <c r="B520" i="1"/>
  <c r="A520" i="1"/>
  <c r="P515" i="1"/>
  <c r="O515" i="1"/>
  <c r="B515" i="1"/>
  <c r="A515" i="1"/>
  <c r="P514" i="1"/>
  <c r="O514" i="1"/>
  <c r="B514" i="1"/>
  <c r="A514" i="1"/>
  <c r="P513" i="1"/>
  <c r="O513" i="1"/>
  <c r="B513" i="1"/>
  <c r="A513" i="1"/>
  <c r="P508" i="1"/>
  <c r="O508" i="1"/>
  <c r="B508" i="1"/>
  <c r="A508" i="1"/>
  <c r="P507" i="1"/>
  <c r="O507" i="1"/>
  <c r="B507" i="1"/>
  <c r="A507" i="1"/>
  <c r="P506" i="1"/>
  <c r="O506" i="1"/>
  <c r="B506" i="1"/>
  <c r="A506" i="1"/>
  <c r="P501" i="1"/>
  <c r="O501" i="1"/>
  <c r="B501" i="1"/>
  <c r="A501" i="1"/>
  <c r="P500" i="1"/>
  <c r="O500" i="1"/>
  <c r="B500" i="1"/>
  <c r="A500" i="1"/>
  <c r="P499" i="1"/>
  <c r="O499" i="1"/>
  <c r="B499" i="1"/>
  <c r="A499" i="1"/>
  <c r="P492" i="1"/>
  <c r="O492" i="1"/>
  <c r="B492" i="1"/>
  <c r="A492" i="1"/>
  <c r="P491" i="1"/>
  <c r="O491" i="1"/>
  <c r="B491" i="1"/>
  <c r="A491" i="1"/>
  <c r="P490" i="1"/>
  <c r="O490" i="1"/>
  <c r="B490" i="1"/>
  <c r="A490" i="1"/>
  <c r="P485" i="1"/>
  <c r="O485" i="1"/>
  <c r="B485" i="1"/>
  <c r="A485" i="1"/>
  <c r="P484" i="1"/>
  <c r="O484" i="1"/>
  <c r="B484" i="1"/>
  <c r="A484" i="1"/>
  <c r="P483" i="1"/>
  <c r="O483" i="1"/>
  <c r="B483" i="1"/>
  <c r="A483" i="1"/>
  <c r="P478" i="1"/>
  <c r="O478" i="1"/>
  <c r="B478" i="1"/>
  <c r="A478" i="1"/>
  <c r="P477" i="1"/>
  <c r="O477" i="1"/>
  <c r="B477" i="1"/>
  <c r="A477" i="1"/>
  <c r="P476" i="1"/>
  <c r="O476" i="1"/>
  <c r="B476" i="1"/>
  <c r="A476" i="1"/>
  <c r="P471" i="1"/>
  <c r="O471" i="1"/>
  <c r="B471" i="1"/>
  <c r="A471" i="1"/>
  <c r="P470" i="1"/>
  <c r="O470" i="1"/>
  <c r="B470" i="1"/>
  <c r="A470" i="1"/>
  <c r="P469" i="1"/>
  <c r="O469" i="1"/>
  <c r="B469" i="1"/>
  <c r="A469" i="1"/>
  <c r="P464" i="1"/>
  <c r="O464" i="1"/>
  <c r="B464" i="1"/>
  <c r="A464" i="1"/>
  <c r="P463" i="1"/>
  <c r="O463" i="1"/>
  <c r="B463" i="1"/>
  <c r="A463" i="1"/>
  <c r="P462" i="1"/>
  <c r="O462" i="1"/>
  <c r="B462" i="1"/>
  <c r="A462" i="1"/>
  <c r="P457" i="1"/>
  <c r="O457" i="1"/>
  <c r="B457" i="1"/>
  <c r="A457" i="1"/>
  <c r="P456" i="1"/>
  <c r="O456" i="1"/>
  <c r="B456" i="1"/>
  <c r="A456" i="1"/>
  <c r="P455" i="1"/>
  <c r="O455" i="1"/>
  <c r="B455" i="1"/>
  <c r="A455" i="1"/>
  <c r="P448" i="1"/>
  <c r="O448" i="1"/>
  <c r="B448" i="1"/>
  <c r="A448" i="1"/>
  <c r="P447" i="1"/>
  <c r="O447" i="1"/>
  <c r="B447" i="1"/>
  <c r="A447" i="1"/>
  <c r="P446" i="1"/>
  <c r="O446" i="1"/>
  <c r="B446" i="1"/>
  <c r="A446" i="1"/>
  <c r="P441" i="1"/>
  <c r="O441" i="1"/>
  <c r="B441" i="1"/>
  <c r="A441" i="1"/>
  <c r="P440" i="1"/>
  <c r="O440" i="1"/>
  <c r="B440" i="1"/>
  <c r="A440" i="1"/>
  <c r="P439" i="1"/>
  <c r="O439" i="1"/>
  <c r="B439" i="1"/>
  <c r="A439" i="1"/>
  <c r="P434" i="1"/>
  <c r="O434" i="1"/>
  <c r="B434" i="1"/>
  <c r="A434" i="1"/>
  <c r="P433" i="1"/>
  <c r="O433" i="1"/>
  <c r="B433" i="1"/>
  <c r="A433" i="1"/>
  <c r="P432" i="1"/>
  <c r="O432" i="1"/>
  <c r="B432" i="1"/>
  <c r="A432" i="1"/>
  <c r="P427" i="1"/>
  <c r="O427" i="1"/>
  <c r="B427" i="1"/>
  <c r="A427" i="1"/>
  <c r="P426" i="1"/>
  <c r="O426" i="1"/>
  <c r="B426" i="1"/>
  <c r="A426" i="1"/>
  <c r="P425" i="1"/>
  <c r="O425" i="1"/>
  <c r="B425" i="1"/>
  <c r="A425" i="1"/>
  <c r="P420" i="1"/>
  <c r="O420" i="1"/>
  <c r="B420" i="1"/>
  <c r="A420" i="1"/>
  <c r="P419" i="1"/>
  <c r="O419" i="1"/>
  <c r="B419" i="1"/>
  <c r="A419" i="1"/>
  <c r="P418" i="1"/>
  <c r="O418" i="1"/>
  <c r="B418" i="1"/>
  <c r="A418" i="1"/>
  <c r="P413" i="1"/>
  <c r="O413" i="1"/>
  <c r="B413" i="1"/>
  <c r="A413" i="1"/>
  <c r="P412" i="1"/>
  <c r="O412" i="1"/>
  <c r="B412" i="1"/>
  <c r="A412" i="1"/>
  <c r="P411" i="1"/>
  <c r="O411" i="1"/>
  <c r="B411" i="1"/>
  <c r="A411" i="1"/>
  <c r="P404" i="1"/>
  <c r="O404" i="1"/>
  <c r="B404" i="1"/>
  <c r="A404" i="1"/>
  <c r="P403" i="1"/>
  <c r="O403" i="1"/>
  <c r="B403" i="1"/>
  <c r="A403" i="1"/>
  <c r="P402" i="1"/>
  <c r="O402" i="1"/>
  <c r="B402" i="1"/>
  <c r="A402" i="1"/>
  <c r="P397" i="1"/>
  <c r="O397" i="1"/>
  <c r="B397" i="1"/>
  <c r="A397" i="1"/>
  <c r="P396" i="1"/>
  <c r="O396" i="1"/>
  <c r="B396" i="1"/>
  <c r="A396" i="1"/>
  <c r="P395" i="1"/>
  <c r="O395" i="1"/>
  <c r="B395" i="1"/>
  <c r="A395" i="1"/>
  <c r="P390" i="1"/>
  <c r="O390" i="1"/>
  <c r="B390" i="1"/>
  <c r="A390" i="1"/>
  <c r="P389" i="1"/>
  <c r="O389" i="1"/>
  <c r="B389" i="1"/>
  <c r="A389" i="1"/>
  <c r="P388" i="1"/>
  <c r="O388" i="1"/>
  <c r="B388" i="1"/>
  <c r="A388" i="1"/>
  <c r="P383" i="1"/>
  <c r="O383" i="1"/>
  <c r="B383" i="1"/>
  <c r="A383" i="1"/>
  <c r="P382" i="1"/>
  <c r="O382" i="1"/>
  <c r="B382" i="1"/>
  <c r="A382" i="1"/>
  <c r="P381" i="1"/>
  <c r="O381" i="1"/>
  <c r="B381" i="1"/>
  <c r="A381" i="1"/>
  <c r="P376" i="1"/>
  <c r="O376" i="1"/>
  <c r="B376" i="1"/>
  <c r="A376" i="1"/>
  <c r="P375" i="1"/>
  <c r="O375" i="1"/>
  <c r="B375" i="1"/>
  <c r="A375" i="1"/>
  <c r="P374" i="1"/>
  <c r="O374" i="1"/>
  <c r="B374" i="1"/>
  <c r="A374" i="1"/>
  <c r="P369" i="1"/>
  <c r="O369" i="1"/>
  <c r="B369" i="1"/>
  <c r="A369" i="1"/>
  <c r="P368" i="1"/>
  <c r="O368" i="1"/>
  <c r="B368" i="1"/>
  <c r="A368" i="1"/>
  <c r="P367" i="1"/>
  <c r="O367" i="1"/>
  <c r="B367" i="1"/>
  <c r="A367" i="1"/>
  <c r="P360" i="1"/>
  <c r="O360" i="1"/>
  <c r="B360" i="1"/>
  <c r="A360" i="1"/>
  <c r="P359" i="1"/>
  <c r="O359" i="1"/>
  <c r="B359" i="1"/>
  <c r="A359" i="1"/>
  <c r="P358" i="1"/>
  <c r="O358" i="1"/>
  <c r="B358" i="1"/>
  <c r="A358" i="1"/>
  <c r="P353" i="1"/>
  <c r="O353" i="1"/>
  <c r="B353" i="1"/>
  <c r="A353" i="1"/>
  <c r="P352" i="1"/>
  <c r="O352" i="1"/>
  <c r="B352" i="1"/>
  <c r="A352" i="1"/>
  <c r="P351" i="1"/>
  <c r="O351" i="1"/>
  <c r="B351" i="1"/>
  <c r="A351" i="1"/>
  <c r="P346" i="1"/>
  <c r="O346" i="1"/>
  <c r="B346" i="1"/>
  <c r="A346" i="1"/>
  <c r="P345" i="1"/>
  <c r="O345" i="1"/>
  <c r="B345" i="1"/>
  <c r="A345" i="1"/>
  <c r="P344" i="1"/>
  <c r="O344" i="1"/>
  <c r="B344" i="1"/>
  <c r="A344" i="1"/>
  <c r="P339" i="1"/>
  <c r="O339" i="1"/>
  <c r="B339" i="1"/>
  <c r="A339" i="1"/>
  <c r="P338" i="1"/>
  <c r="O338" i="1"/>
  <c r="B338" i="1"/>
  <c r="A338" i="1"/>
  <c r="P337" i="1"/>
  <c r="O337" i="1"/>
  <c r="B337" i="1"/>
  <c r="A337" i="1"/>
  <c r="P332" i="1"/>
  <c r="O332" i="1"/>
  <c r="B332" i="1"/>
  <c r="A332" i="1"/>
  <c r="P331" i="1"/>
  <c r="O331" i="1"/>
  <c r="B331" i="1"/>
  <c r="A331" i="1"/>
  <c r="P330" i="1"/>
  <c r="O330" i="1"/>
  <c r="B330" i="1"/>
  <c r="A330" i="1"/>
  <c r="P325" i="1"/>
  <c r="O325" i="1"/>
  <c r="B325" i="1"/>
  <c r="A325" i="1"/>
  <c r="P324" i="1"/>
  <c r="O324" i="1"/>
  <c r="B324" i="1"/>
  <c r="A324" i="1"/>
  <c r="P323" i="1"/>
  <c r="O323" i="1"/>
  <c r="B323" i="1"/>
  <c r="A323" i="1"/>
  <c r="P316" i="1"/>
  <c r="O316" i="1"/>
  <c r="B316" i="1"/>
  <c r="A316" i="1"/>
  <c r="P315" i="1"/>
  <c r="O315" i="1"/>
  <c r="B315" i="1"/>
  <c r="A315" i="1"/>
  <c r="P314" i="1"/>
  <c r="O314" i="1"/>
  <c r="B314" i="1"/>
  <c r="A314" i="1"/>
  <c r="P309" i="1"/>
  <c r="O309" i="1"/>
  <c r="B309" i="1"/>
  <c r="A309" i="1"/>
  <c r="P308" i="1"/>
  <c r="O308" i="1"/>
  <c r="B308" i="1"/>
  <c r="A308" i="1"/>
  <c r="P307" i="1"/>
  <c r="O307" i="1"/>
  <c r="B307" i="1"/>
  <c r="A307" i="1"/>
  <c r="P302" i="1"/>
  <c r="O302" i="1"/>
  <c r="B302" i="1"/>
  <c r="A302" i="1"/>
  <c r="P301" i="1"/>
  <c r="O301" i="1"/>
  <c r="B301" i="1"/>
  <c r="A301" i="1"/>
  <c r="P300" i="1"/>
  <c r="O300" i="1"/>
  <c r="B300" i="1"/>
  <c r="A300" i="1"/>
  <c r="P295" i="1"/>
  <c r="O295" i="1"/>
  <c r="B295" i="1"/>
  <c r="A295" i="1"/>
  <c r="P294" i="1"/>
  <c r="O294" i="1"/>
  <c r="B294" i="1"/>
  <c r="A294" i="1"/>
  <c r="P293" i="1"/>
  <c r="O293" i="1"/>
  <c r="B293" i="1"/>
  <c r="A293" i="1"/>
  <c r="P288" i="1"/>
  <c r="O288" i="1"/>
  <c r="B288" i="1"/>
  <c r="A288" i="1"/>
  <c r="P287" i="1"/>
  <c r="O287" i="1"/>
  <c r="B287" i="1"/>
  <c r="A287" i="1"/>
  <c r="P286" i="1"/>
  <c r="O286" i="1"/>
  <c r="B286" i="1"/>
  <c r="A286" i="1"/>
  <c r="P281" i="1"/>
  <c r="O281" i="1"/>
  <c r="B281" i="1"/>
  <c r="A281" i="1"/>
  <c r="P280" i="1"/>
  <c r="O280" i="1"/>
  <c r="B280" i="1"/>
  <c r="A280" i="1"/>
  <c r="P279" i="1"/>
  <c r="O279" i="1"/>
  <c r="B279" i="1"/>
  <c r="A279" i="1"/>
  <c r="P265" i="1"/>
  <c r="O265" i="1"/>
  <c r="B265" i="1"/>
  <c r="A265" i="1"/>
  <c r="P264" i="1"/>
  <c r="O264" i="1"/>
  <c r="B264" i="1"/>
  <c r="A264" i="1"/>
  <c r="P263" i="1"/>
  <c r="O263" i="1"/>
  <c r="B263" i="1"/>
  <c r="A263" i="1"/>
  <c r="P258" i="1"/>
  <c r="O258" i="1"/>
  <c r="B258" i="1"/>
  <c r="A258" i="1"/>
  <c r="P257" i="1"/>
  <c r="O257" i="1"/>
  <c r="B257" i="1"/>
  <c r="A257" i="1"/>
  <c r="P256" i="1"/>
  <c r="O256" i="1"/>
  <c r="B256" i="1"/>
  <c r="A256" i="1"/>
  <c r="P251" i="1"/>
  <c r="O251" i="1"/>
  <c r="B251" i="1"/>
  <c r="A251" i="1"/>
  <c r="P250" i="1"/>
  <c r="O250" i="1"/>
  <c r="B250" i="1"/>
  <c r="A250" i="1"/>
  <c r="P249" i="1"/>
  <c r="O249" i="1"/>
  <c r="B249" i="1"/>
  <c r="A249" i="1"/>
  <c r="P244" i="1"/>
  <c r="O244" i="1"/>
  <c r="B244" i="1"/>
  <c r="A244" i="1"/>
  <c r="P243" i="1"/>
  <c r="O243" i="1"/>
  <c r="B243" i="1"/>
  <c r="A243" i="1"/>
  <c r="P242" i="1"/>
  <c r="O242" i="1"/>
  <c r="B242" i="1"/>
  <c r="A242" i="1"/>
  <c r="P237" i="1"/>
  <c r="O237" i="1"/>
  <c r="B237" i="1"/>
  <c r="A237" i="1"/>
  <c r="P236" i="1"/>
  <c r="O236" i="1"/>
  <c r="B236" i="1"/>
  <c r="A236" i="1"/>
  <c r="P235" i="1"/>
  <c r="O235" i="1"/>
  <c r="B235" i="1"/>
  <c r="A235" i="1"/>
  <c r="P230" i="1"/>
  <c r="O230" i="1"/>
  <c r="B230" i="1"/>
  <c r="A230" i="1"/>
  <c r="P229" i="1"/>
  <c r="O229" i="1"/>
  <c r="B229" i="1"/>
  <c r="A229" i="1"/>
  <c r="P228" i="1"/>
  <c r="O228" i="1"/>
  <c r="B228" i="1"/>
  <c r="A228" i="1"/>
  <c r="P221" i="1"/>
  <c r="O221" i="1"/>
  <c r="B221" i="1"/>
  <c r="A221" i="1"/>
  <c r="P220" i="1"/>
  <c r="O220" i="1"/>
  <c r="B220" i="1"/>
  <c r="A220" i="1"/>
  <c r="P219" i="1"/>
  <c r="O219" i="1"/>
  <c r="B219" i="1"/>
  <c r="A219" i="1"/>
  <c r="P214" i="1"/>
  <c r="O214" i="1"/>
  <c r="B214" i="1"/>
  <c r="A214" i="1"/>
  <c r="P213" i="1"/>
  <c r="O213" i="1"/>
  <c r="B213" i="1"/>
  <c r="A213" i="1"/>
  <c r="P212" i="1"/>
  <c r="O212" i="1"/>
  <c r="B212" i="1"/>
  <c r="A212" i="1"/>
  <c r="P207" i="1"/>
  <c r="O207" i="1"/>
  <c r="B207" i="1"/>
  <c r="A207" i="1"/>
  <c r="P206" i="1"/>
  <c r="O206" i="1"/>
  <c r="B206" i="1"/>
  <c r="A206" i="1"/>
  <c r="P205" i="1"/>
  <c r="O205" i="1"/>
  <c r="B205" i="1"/>
  <c r="A205" i="1"/>
  <c r="P200" i="1"/>
  <c r="O200" i="1"/>
  <c r="B200" i="1"/>
  <c r="A200" i="1"/>
  <c r="P199" i="1"/>
  <c r="O199" i="1"/>
  <c r="B199" i="1"/>
  <c r="A199" i="1"/>
  <c r="P198" i="1"/>
  <c r="O198" i="1"/>
  <c r="B198" i="1"/>
  <c r="A198" i="1"/>
  <c r="P193" i="1"/>
  <c r="O193" i="1"/>
  <c r="B193" i="1"/>
  <c r="A193" i="1"/>
  <c r="P192" i="1"/>
  <c r="O192" i="1"/>
  <c r="B192" i="1"/>
  <c r="A192" i="1"/>
  <c r="P191" i="1"/>
  <c r="O191" i="1"/>
  <c r="B191" i="1"/>
  <c r="A191" i="1"/>
  <c r="P186" i="1"/>
  <c r="O186" i="1"/>
  <c r="B186" i="1"/>
  <c r="A186" i="1"/>
  <c r="P185" i="1"/>
  <c r="O185" i="1"/>
  <c r="B185" i="1"/>
  <c r="A185" i="1"/>
  <c r="P184" i="1"/>
  <c r="O184" i="1"/>
  <c r="B184" i="1"/>
  <c r="A184" i="1"/>
  <c r="P177" i="1"/>
  <c r="O177" i="1"/>
  <c r="B177" i="1"/>
  <c r="A177" i="1"/>
  <c r="P176" i="1"/>
  <c r="O176" i="1"/>
  <c r="B176" i="1"/>
  <c r="A176" i="1"/>
  <c r="P175" i="1"/>
  <c r="O175" i="1"/>
  <c r="B175" i="1"/>
  <c r="A175" i="1"/>
  <c r="P170" i="1"/>
  <c r="O170" i="1"/>
  <c r="B170" i="1"/>
  <c r="A170" i="1"/>
  <c r="P169" i="1"/>
  <c r="O169" i="1"/>
  <c r="B169" i="1"/>
  <c r="A169" i="1"/>
  <c r="P168" i="1"/>
  <c r="O168" i="1"/>
  <c r="B168" i="1"/>
  <c r="A168" i="1"/>
  <c r="P163" i="1"/>
  <c r="O163" i="1"/>
  <c r="B163" i="1"/>
  <c r="A163" i="1"/>
  <c r="P162" i="1"/>
  <c r="O162" i="1"/>
  <c r="B162" i="1"/>
  <c r="A162" i="1"/>
  <c r="P161" i="1"/>
  <c r="O161" i="1"/>
  <c r="B161" i="1"/>
  <c r="A161" i="1"/>
  <c r="P156" i="1"/>
  <c r="O156" i="1"/>
  <c r="B156" i="1"/>
  <c r="A156" i="1"/>
  <c r="P155" i="1"/>
  <c r="O155" i="1"/>
  <c r="B155" i="1"/>
  <c r="A155" i="1"/>
  <c r="P154" i="1"/>
  <c r="O154" i="1"/>
  <c r="B154" i="1"/>
  <c r="A154" i="1"/>
  <c r="P149" i="1"/>
  <c r="O149" i="1"/>
  <c r="B149" i="1"/>
  <c r="A149" i="1"/>
  <c r="P148" i="1"/>
  <c r="O148" i="1"/>
  <c r="B148" i="1"/>
  <c r="A148" i="1"/>
  <c r="P147" i="1"/>
  <c r="O147" i="1"/>
  <c r="B147" i="1"/>
  <c r="A147" i="1"/>
  <c r="P142" i="1"/>
  <c r="O142" i="1"/>
  <c r="B142" i="1"/>
  <c r="A142" i="1"/>
  <c r="P141" i="1"/>
  <c r="O141" i="1"/>
  <c r="B141" i="1"/>
  <c r="A141" i="1"/>
  <c r="P140" i="1"/>
  <c r="O140" i="1"/>
  <c r="B140" i="1"/>
  <c r="A140" i="1"/>
  <c r="P119" i="1"/>
  <c r="O119" i="1"/>
  <c r="P118" i="1"/>
  <c r="O118" i="1"/>
  <c r="P117" i="1"/>
  <c r="O117" i="1"/>
  <c r="P133" i="1"/>
  <c r="O133" i="1"/>
  <c r="B133" i="1"/>
  <c r="A133" i="1"/>
  <c r="P132" i="1"/>
  <c r="O132" i="1"/>
  <c r="B132" i="1"/>
  <c r="A132" i="1"/>
  <c r="P131" i="1"/>
  <c r="O131" i="1"/>
  <c r="B131" i="1"/>
  <c r="A131" i="1"/>
  <c r="P126" i="1"/>
  <c r="O126" i="1"/>
  <c r="B126" i="1"/>
  <c r="A126" i="1"/>
  <c r="P125" i="1"/>
  <c r="O125" i="1"/>
  <c r="B125" i="1"/>
  <c r="A125" i="1"/>
  <c r="P124" i="1"/>
  <c r="O124" i="1"/>
  <c r="B124" i="1"/>
  <c r="A124" i="1"/>
  <c r="B119" i="1"/>
  <c r="A119" i="1"/>
  <c r="P112" i="1"/>
  <c r="O112" i="1"/>
  <c r="B112" i="1"/>
  <c r="A112" i="1"/>
  <c r="P105" i="1"/>
  <c r="O105" i="1"/>
  <c r="B105" i="1"/>
  <c r="A105" i="1"/>
  <c r="P98" i="1"/>
  <c r="O98" i="1"/>
  <c r="B98" i="1"/>
  <c r="A98" i="1"/>
  <c r="P89" i="1"/>
  <c r="O89" i="1"/>
  <c r="B89" i="1"/>
  <c r="A89" i="1"/>
  <c r="P82" i="1"/>
  <c r="O82" i="1"/>
  <c r="B82" i="1"/>
  <c r="A82" i="1"/>
  <c r="P75" i="1"/>
  <c r="O75" i="1"/>
  <c r="A75" i="1"/>
  <c r="B75" i="1"/>
  <c r="P68" i="1"/>
  <c r="O68" i="1"/>
  <c r="B68" i="1"/>
  <c r="A68" i="1"/>
  <c r="P61" i="1"/>
  <c r="O61" i="1"/>
  <c r="B61" i="1"/>
  <c r="A61" i="1"/>
  <c r="P54" i="1"/>
  <c r="O54" i="1"/>
  <c r="A54" i="1"/>
  <c r="B54" i="1"/>
  <c r="P45" i="1"/>
  <c r="O45" i="1"/>
  <c r="A45" i="1"/>
  <c r="B45" i="1"/>
  <c r="P38" i="1"/>
  <c r="O38" i="1"/>
  <c r="D39" i="1"/>
  <c r="A38" i="1"/>
  <c r="B38" i="1"/>
  <c r="P31" i="1"/>
  <c r="O31" i="1"/>
  <c r="A31" i="1"/>
  <c r="B31" i="1"/>
  <c r="P24" i="1"/>
  <c r="O24" i="1"/>
  <c r="A24" i="1"/>
  <c r="B24" i="1"/>
  <c r="P17" i="1"/>
  <c r="O17" i="1"/>
  <c r="A17" i="1"/>
  <c r="B17" i="1"/>
  <c r="P10" i="1"/>
  <c r="O10" i="1"/>
  <c r="A10" i="1"/>
  <c r="B10" i="1"/>
  <c r="A117" i="1"/>
  <c r="B117" i="1"/>
  <c r="A118" i="1"/>
  <c r="B118" i="1"/>
  <c r="P111" i="1"/>
  <c r="O111" i="1"/>
  <c r="P110" i="1"/>
  <c r="O110" i="1"/>
  <c r="A110" i="1"/>
  <c r="B110" i="1"/>
  <c r="A111" i="1"/>
  <c r="B111" i="1"/>
  <c r="P104" i="1"/>
  <c r="O104" i="1"/>
  <c r="P103" i="1"/>
  <c r="O103" i="1"/>
  <c r="A103" i="1"/>
  <c r="B103" i="1"/>
  <c r="A104" i="1"/>
  <c r="B104" i="1"/>
  <c r="P97" i="1"/>
  <c r="O97" i="1"/>
  <c r="P96" i="1"/>
  <c r="O96" i="1"/>
  <c r="A96" i="1"/>
  <c r="B96" i="1"/>
  <c r="A97" i="1"/>
  <c r="B97" i="1"/>
  <c r="P88" i="1"/>
  <c r="O88" i="1"/>
  <c r="P87" i="1"/>
  <c r="O87" i="1"/>
  <c r="A87" i="1"/>
  <c r="B87" i="1"/>
  <c r="A88" i="1"/>
  <c r="B88" i="1"/>
  <c r="P81" i="1"/>
  <c r="O81" i="1"/>
  <c r="P80" i="1"/>
  <c r="O80" i="1"/>
  <c r="A80" i="1"/>
  <c r="B80" i="1"/>
  <c r="A81" i="1"/>
  <c r="B81" i="1"/>
  <c r="P74" i="1"/>
  <c r="O74" i="1"/>
  <c r="P73" i="1"/>
  <c r="O73" i="1"/>
  <c r="A73" i="1"/>
  <c r="B73" i="1"/>
  <c r="A74" i="1"/>
  <c r="B74" i="1"/>
  <c r="P67" i="1"/>
  <c r="O67" i="1"/>
  <c r="P66" i="1"/>
  <c r="O66" i="1"/>
  <c r="A66" i="1"/>
  <c r="A67" i="1"/>
  <c r="B66" i="1"/>
  <c r="B67" i="1"/>
  <c r="P60" i="1"/>
  <c r="O60" i="1"/>
  <c r="P59" i="1"/>
  <c r="O59" i="1"/>
  <c r="A59" i="1"/>
  <c r="A60" i="1"/>
  <c r="B59" i="1"/>
  <c r="B60" i="1"/>
  <c r="P53" i="1"/>
  <c r="O53" i="1"/>
  <c r="P52" i="1"/>
  <c r="O52" i="1"/>
  <c r="A52" i="1"/>
  <c r="A53" i="1"/>
  <c r="B52" i="1"/>
  <c r="B53" i="1"/>
  <c r="P44" i="1"/>
  <c r="O44" i="1"/>
  <c r="P43" i="1"/>
  <c r="O43" i="1"/>
  <c r="A43" i="1"/>
  <c r="A44" i="1"/>
  <c r="B43" i="1"/>
  <c r="B44" i="1"/>
  <c r="P37" i="1"/>
  <c r="O37" i="1"/>
  <c r="P36" i="1"/>
  <c r="O36" i="1"/>
  <c r="A37" i="1"/>
  <c r="A36" i="1"/>
  <c r="B36" i="1"/>
  <c r="B37" i="1"/>
  <c r="P30" i="1"/>
  <c r="O30" i="1"/>
  <c r="P29" i="1"/>
  <c r="O29" i="1"/>
  <c r="A29" i="1"/>
  <c r="A30" i="1"/>
  <c r="B29" i="1"/>
  <c r="B30" i="1"/>
  <c r="P23" i="1"/>
  <c r="O23" i="1"/>
  <c r="P22" i="1"/>
  <c r="O22" i="1"/>
  <c r="A22" i="1"/>
  <c r="A23" i="1"/>
  <c r="B22" i="1"/>
  <c r="B23" i="1"/>
  <c r="P16" i="1"/>
  <c r="P15" i="1"/>
  <c r="O16" i="1"/>
  <c r="O15" i="1"/>
  <c r="A15" i="1"/>
  <c r="A16" i="1"/>
  <c r="B15" i="1"/>
  <c r="B16" i="1"/>
  <c r="P9" i="1"/>
  <c r="P8" i="1"/>
  <c r="O9" i="1"/>
  <c r="O8" i="1"/>
  <c r="A8" i="1"/>
  <c r="A9" i="1"/>
  <c r="B8" i="1"/>
  <c r="B9" i="1"/>
  <c r="D35" i="1"/>
  <c r="D36" i="1" s="1"/>
  <c r="D37" i="1" s="1"/>
  <c r="D38" i="1" s="1"/>
  <c r="M31" i="4"/>
  <c r="M30" i="4"/>
  <c r="M29" i="4"/>
  <c r="M28" i="4"/>
  <c r="M27" i="4"/>
  <c r="O333" i="1"/>
  <c r="O99" i="1"/>
  <c r="M36" i="3"/>
  <c r="D164" i="1"/>
  <c r="P18" i="1"/>
  <c r="O18" i="1"/>
  <c r="P14" i="1"/>
  <c r="O14" i="1"/>
  <c r="E13" i="1"/>
  <c r="E14" i="1" s="1"/>
  <c r="D14" i="1"/>
  <c r="D7" i="1"/>
  <c r="L576" i="1"/>
  <c r="L577" i="1" s="1"/>
  <c r="L578" i="1" s="1"/>
  <c r="L579" i="1" s="1"/>
  <c r="L580" i="1" s="1"/>
  <c r="K576" i="1"/>
  <c r="K577" i="1" s="1"/>
  <c r="K578" i="1" s="1"/>
  <c r="K579" i="1" s="1"/>
  <c r="K580" i="1" s="1"/>
  <c r="J576" i="1"/>
  <c r="J577" i="1" s="1"/>
  <c r="J578" i="1" s="1"/>
  <c r="J579" i="1" s="1"/>
  <c r="J580" i="1" s="1"/>
  <c r="I576" i="1"/>
  <c r="I581" i="1" s="1"/>
  <c r="L569" i="1"/>
  <c r="L570" i="1" s="1"/>
  <c r="L571" i="1" s="1"/>
  <c r="L572" i="1" s="1"/>
  <c r="L573" i="1" s="1"/>
  <c r="K569" i="1"/>
  <c r="J569" i="1"/>
  <c r="J574" i="1" s="1"/>
  <c r="I569" i="1"/>
  <c r="L562" i="1"/>
  <c r="L567" i="1" s="1"/>
  <c r="K562" i="1"/>
  <c r="K567" i="1" s="1"/>
  <c r="J562" i="1"/>
  <c r="J567" i="1" s="1"/>
  <c r="I562" i="1"/>
  <c r="I563" i="1" s="1"/>
  <c r="I564" i="1" s="1"/>
  <c r="I565" i="1" s="1"/>
  <c r="I566" i="1" s="1"/>
  <c r="L555" i="1"/>
  <c r="L560" i="1" s="1"/>
  <c r="K555" i="1"/>
  <c r="K560" i="1" s="1"/>
  <c r="J555" i="1"/>
  <c r="J560" i="1" s="1"/>
  <c r="I555" i="1"/>
  <c r="I560" i="1" s="1"/>
  <c r="L548" i="1"/>
  <c r="K548" i="1"/>
  <c r="K553" i="1" s="1"/>
  <c r="J548" i="1"/>
  <c r="J553" i="1" s="1"/>
  <c r="I548" i="1"/>
  <c r="I553" i="1" s="1"/>
  <c r="L541" i="1"/>
  <c r="L546" i="1" s="1"/>
  <c r="K541" i="1"/>
  <c r="K546" i="1" s="1"/>
  <c r="J541" i="1"/>
  <c r="I541" i="1"/>
  <c r="I542" i="1" s="1"/>
  <c r="I543" i="1" s="1"/>
  <c r="I544" i="1" s="1"/>
  <c r="I545" i="1" s="1"/>
  <c r="L532" i="1"/>
  <c r="L537" i="1" s="1"/>
  <c r="K532" i="1"/>
  <c r="K537" i="1" s="1"/>
  <c r="J532" i="1"/>
  <c r="J537" i="1" s="1"/>
  <c r="I532" i="1"/>
  <c r="I537" i="1" s="1"/>
  <c r="L525" i="1"/>
  <c r="L530" i="1" s="1"/>
  <c r="K525" i="1"/>
  <c r="K530" i="1" s="1"/>
  <c r="J525" i="1"/>
  <c r="J530" i="1" s="1"/>
  <c r="I525" i="1"/>
  <c r="I526" i="1" s="1"/>
  <c r="I527" i="1" s="1"/>
  <c r="I528" i="1" s="1"/>
  <c r="I529" i="1" s="1"/>
  <c r="L518" i="1"/>
  <c r="L519" i="1" s="1"/>
  <c r="L520" i="1" s="1"/>
  <c r="L521" i="1" s="1"/>
  <c r="L522" i="1" s="1"/>
  <c r="K518" i="1"/>
  <c r="K519" i="1" s="1"/>
  <c r="K520" i="1" s="1"/>
  <c r="K521" i="1" s="1"/>
  <c r="K522" i="1" s="1"/>
  <c r="J518" i="1"/>
  <c r="J519" i="1" s="1"/>
  <c r="J520" i="1" s="1"/>
  <c r="J521" i="1" s="1"/>
  <c r="J522" i="1" s="1"/>
  <c r="I518" i="1"/>
  <c r="I523" i="1" s="1"/>
  <c r="L511" i="1"/>
  <c r="L512" i="1" s="1"/>
  <c r="L513" i="1" s="1"/>
  <c r="L514" i="1" s="1"/>
  <c r="L515" i="1" s="1"/>
  <c r="K511" i="1"/>
  <c r="K516" i="1" s="1"/>
  <c r="J511" i="1"/>
  <c r="J512" i="1" s="1"/>
  <c r="J513" i="1" s="1"/>
  <c r="J514" i="1" s="1"/>
  <c r="J515" i="1" s="1"/>
  <c r="I511" i="1"/>
  <c r="I512" i="1" s="1"/>
  <c r="I513" i="1" s="1"/>
  <c r="I514" i="1" s="1"/>
  <c r="I515" i="1" s="1"/>
  <c r="L504" i="1"/>
  <c r="L509" i="1" s="1"/>
  <c r="K504" i="1"/>
  <c r="K509" i="1" s="1"/>
  <c r="J504" i="1"/>
  <c r="J509" i="1" s="1"/>
  <c r="I504" i="1"/>
  <c r="I505" i="1" s="1"/>
  <c r="I506" i="1" s="1"/>
  <c r="I507" i="1" s="1"/>
  <c r="I508" i="1" s="1"/>
  <c r="L497" i="1"/>
  <c r="L502" i="1" s="1"/>
  <c r="K497" i="1"/>
  <c r="K502" i="1" s="1"/>
  <c r="J497" i="1"/>
  <c r="J498" i="1" s="1"/>
  <c r="J499" i="1" s="1"/>
  <c r="J500" i="1" s="1"/>
  <c r="J501" i="1" s="1"/>
  <c r="I497" i="1"/>
  <c r="I502" i="1" s="1"/>
  <c r="L488" i="1"/>
  <c r="L493" i="1" s="1"/>
  <c r="K488" i="1"/>
  <c r="K493" i="1" s="1"/>
  <c r="J488" i="1"/>
  <c r="J493" i="1" s="1"/>
  <c r="I488" i="1"/>
  <c r="I493" i="1" s="1"/>
  <c r="L481" i="1"/>
  <c r="L486" i="1" s="1"/>
  <c r="K481" i="1"/>
  <c r="K486" i="1" s="1"/>
  <c r="J481" i="1"/>
  <c r="J482" i="1" s="1"/>
  <c r="J483" i="1" s="1"/>
  <c r="J484" i="1" s="1"/>
  <c r="J485" i="1" s="1"/>
  <c r="I481" i="1"/>
  <c r="I482" i="1" s="1"/>
  <c r="I483" i="1" s="1"/>
  <c r="I484" i="1" s="1"/>
  <c r="I485" i="1" s="1"/>
  <c r="L474" i="1"/>
  <c r="L475" i="1" s="1"/>
  <c r="L476" i="1" s="1"/>
  <c r="L477" i="1" s="1"/>
  <c r="L478" i="1" s="1"/>
  <c r="K474" i="1"/>
  <c r="K479" i="1" s="1"/>
  <c r="J474" i="1"/>
  <c r="J479" i="1" s="1"/>
  <c r="I474" i="1"/>
  <c r="I475" i="1" s="1"/>
  <c r="I476" i="1" s="1"/>
  <c r="I477" i="1" s="1"/>
  <c r="I478" i="1" s="1"/>
  <c r="L467" i="1"/>
  <c r="L468" i="1" s="1"/>
  <c r="L469" i="1" s="1"/>
  <c r="L470" i="1" s="1"/>
  <c r="L471" i="1" s="1"/>
  <c r="K467" i="1"/>
  <c r="K468" i="1" s="1"/>
  <c r="K469" i="1" s="1"/>
  <c r="K470" i="1" s="1"/>
  <c r="K471" i="1" s="1"/>
  <c r="J467" i="1"/>
  <c r="J468" i="1" s="1"/>
  <c r="J469" i="1" s="1"/>
  <c r="J470" i="1" s="1"/>
  <c r="J471" i="1" s="1"/>
  <c r="I467" i="1"/>
  <c r="I468" i="1" s="1"/>
  <c r="I469" i="1" s="1"/>
  <c r="I470" i="1" s="1"/>
  <c r="I471" i="1" s="1"/>
  <c r="L460" i="1"/>
  <c r="L461" i="1" s="1"/>
  <c r="L462" i="1" s="1"/>
  <c r="L463" i="1" s="1"/>
  <c r="L464" i="1" s="1"/>
  <c r="K460" i="1"/>
  <c r="K461" i="1" s="1"/>
  <c r="K462" i="1" s="1"/>
  <c r="K463" i="1" s="1"/>
  <c r="K464" i="1" s="1"/>
  <c r="J460" i="1"/>
  <c r="J461" i="1" s="1"/>
  <c r="J462" i="1" s="1"/>
  <c r="J463" i="1" s="1"/>
  <c r="J464" i="1" s="1"/>
  <c r="I460" i="1"/>
  <c r="I465" i="1" s="1"/>
  <c r="L453" i="1"/>
  <c r="L454" i="1" s="1"/>
  <c r="L455" i="1" s="1"/>
  <c r="L456" i="1" s="1"/>
  <c r="L457" i="1" s="1"/>
  <c r="K453" i="1"/>
  <c r="J453" i="1"/>
  <c r="J458" i="1" s="1"/>
  <c r="I453" i="1"/>
  <c r="I458" i="1" s="1"/>
  <c r="L444" i="1"/>
  <c r="L445" i="1" s="1"/>
  <c r="L446" i="1" s="1"/>
  <c r="L447" i="1" s="1"/>
  <c r="L448" i="1" s="1"/>
  <c r="K444" i="1"/>
  <c r="K445" i="1" s="1"/>
  <c r="K446" i="1" s="1"/>
  <c r="K447" i="1" s="1"/>
  <c r="K448" i="1" s="1"/>
  <c r="J444" i="1"/>
  <c r="J449" i="1" s="1"/>
  <c r="I444" i="1"/>
  <c r="I449" i="1" s="1"/>
  <c r="L437" i="1"/>
  <c r="L438" i="1" s="1"/>
  <c r="L439" i="1" s="1"/>
  <c r="L440" i="1" s="1"/>
  <c r="L441" i="1" s="1"/>
  <c r="K437" i="1"/>
  <c r="K442" i="1" s="1"/>
  <c r="J437" i="1"/>
  <c r="J442" i="1" s="1"/>
  <c r="I437" i="1"/>
  <c r="I442" i="1" s="1"/>
  <c r="L430" i="1"/>
  <c r="K430" i="1"/>
  <c r="K435" i="1" s="1"/>
  <c r="J430" i="1"/>
  <c r="J435" i="1" s="1"/>
  <c r="I430" i="1"/>
  <c r="I435" i="1" s="1"/>
  <c r="L423" i="1"/>
  <c r="L428" i="1" s="1"/>
  <c r="K423" i="1"/>
  <c r="K428" i="1" s="1"/>
  <c r="J423" i="1"/>
  <c r="J424" i="1" s="1"/>
  <c r="J425" i="1" s="1"/>
  <c r="J426" i="1" s="1"/>
  <c r="J427" i="1" s="1"/>
  <c r="I423" i="1"/>
  <c r="I424" i="1" s="1"/>
  <c r="I425" i="1" s="1"/>
  <c r="I426" i="1" s="1"/>
  <c r="I427" i="1" s="1"/>
  <c r="L416" i="1"/>
  <c r="L417" i="1" s="1"/>
  <c r="L418" i="1" s="1"/>
  <c r="L419" i="1" s="1"/>
  <c r="L420" i="1" s="1"/>
  <c r="K416" i="1"/>
  <c r="K417" i="1" s="1"/>
  <c r="K418" i="1" s="1"/>
  <c r="K419" i="1" s="1"/>
  <c r="K420" i="1" s="1"/>
  <c r="J416" i="1"/>
  <c r="J417" i="1" s="1"/>
  <c r="J418" i="1" s="1"/>
  <c r="J419" i="1" s="1"/>
  <c r="J420" i="1" s="1"/>
  <c r="I416" i="1"/>
  <c r="I417" i="1" s="1"/>
  <c r="I418" i="1" s="1"/>
  <c r="I419" i="1" s="1"/>
  <c r="I420" i="1" s="1"/>
  <c r="L409" i="1"/>
  <c r="L410" i="1" s="1"/>
  <c r="L411" i="1" s="1"/>
  <c r="L412" i="1" s="1"/>
  <c r="L413" i="1" s="1"/>
  <c r="K409" i="1"/>
  <c r="K414" i="1" s="1"/>
  <c r="J409" i="1"/>
  <c r="J414" i="1" s="1"/>
  <c r="I409" i="1"/>
  <c r="I410" i="1" s="1"/>
  <c r="I411" i="1" s="1"/>
  <c r="I412" i="1" s="1"/>
  <c r="I413" i="1" s="1"/>
  <c r="L400" i="1"/>
  <c r="L401" i="1" s="1"/>
  <c r="L402" i="1" s="1"/>
  <c r="L403" i="1" s="1"/>
  <c r="L404" i="1" s="1"/>
  <c r="K400" i="1"/>
  <c r="K401" i="1" s="1"/>
  <c r="K402" i="1" s="1"/>
  <c r="K403" i="1" s="1"/>
  <c r="K404" i="1" s="1"/>
  <c r="J400" i="1"/>
  <c r="J401" i="1" s="1"/>
  <c r="J402" i="1" s="1"/>
  <c r="J403" i="1" s="1"/>
  <c r="J404" i="1" s="1"/>
  <c r="I400" i="1"/>
  <c r="I405" i="1" s="1"/>
  <c r="L393" i="1"/>
  <c r="L394" i="1" s="1"/>
  <c r="L395" i="1" s="1"/>
  <c r="L396" i="1" s="1"/>
  <c r="L397" i="1" s="1"/>
  <c r="K393" i="1"/>
  <c r="J393" i="1"/>
  <c r="J394" i="1" s="1"/>
  <c r="J395" i="1" s="1"/>
  <c r="J396" i="1" s="1"/>
  <c r="J397" i="1" s="1"/>
  <c r="I393" i="1"/>
  <c r="I394" i="1" s="1"/>
  <c r="I395" i="1" s="1"/>
  <c r="I396" i="1" s="1"/>
  <c r="I397" i="1" s="1"/>
  <c r="L386" i="1"/>
  <c r="L391" i="1" s="1"/>
  <c r="K386" i="1"/>
  <c r="K391" i="1" s="1"/>
  <c r="J386" i="1"/>
  <c r="J387" i="1" s="1"/>
  <c r="J388" i="1" s="1"/>
  <c r="J389" i="1" s="1"/>
  <c r="J390" i="1" s="1"/>
  <c r="I386" i="1"/>
  <c r="I387" i="1" s="1"/>
  <c r="I388" i="1" s="1"/>
  <c r="I389" i="1" s="1"/>
  <c r="I390" i="1" s="1"/>
  <c r="L379" i="1"/>
  <c r="L384" i="1" s="1"/>
  <c r="K379" i="1"/>
  <c r="K380" i="1" s="1"/>
  <c r="K381" i="1" s="1"/>
  <c r="K382" i="1" s="1"/>
  <c r="K383" i="1" s="1"/>
  <c r="J379" i="1"/>
  <c r="J380" i="1" s="1"/>
  <c r="J381" i="1" s="1"/>
  <c r="J382" i="1" s="1"/>
  <c r="J383" i="1" s="1"/>
  <c r="I379" i="1"/>
  <c r="I384" i="1" s="1"/>
  <c r="L372" i="1"/>
  <c r="L373" i="1" s="1"/>
  <c r="L374" i="1" s="1"/>
  <c r="L375" i="1" s="1"/>
  <c r="L376" i="1" s="1"/>
  <c r="K372" i="1"/>
  <c r="K377" i="1" s="1"/>
  <c r="J372" i="1"/>
  <c r="J377" i="1" s="1"/>
  <c r="I372" i="1"/>
  <c r="I377" i="1" s="1"/>
  <c r="L365" i="1"/>
  <c r="L370" i="1" s="1"/>
  <c r="K365" i="1"/>
  <c r="K370" i="1" s="1"/>
  <c r="J365" i="1"/>
  <c r="J370" i="1" s="1"/>
  <c r="I365" i="1"/>
  <c r="I366" i="1" s="1"/>
  <c r="I367" i="1" s="1"/>
  <c r="I368" i="1" s="1"/>
  <c r="I369" i="1" s="1"/>
  <c r="L356" i="1"/>
  <c r="L361" i="1" s="1"/>
  <c r="K356" i="1"/>
  <c r="K361" i="1" s="1"/>
  <c r="J356" i="1"/>
  <c r="J361" i="1" s="1"/>
  <c r="I356" i="1"/>
  <c r="I357" i="1" s="1"/>
  <c r="I358" i="1" s="1"/>
  <c r="I359" i="1" s="1"/>
  <c r="I360" i="1" s="1"/>
  <c r="L349" i="1"/>
  <c r="L350" i="1" s="1"/>
  <c r="L351" i="1" s="1"/>
  <c r="L352" i="1" s="1"/>
  <c r="L353" i="1" s="1"/>
  <c r="K349" i="1"/>
  <c r="K354" i="1" s="1"/>
  <c r="J349" i="1"/>
  <c r="J354" i="1" s="1"/>
  <c r="I349" i="1"/>
  <c r="I350" i="1" s="1"/>
  <c r="I351" i="1" s="1"/>
  <c r="I352" i="1" s="1"/>
  <c r="I353" i="1" s="1"/>
  <c r="L342" i="1"/>
  <c r="L343" i="1" s="1"/>
  <c r="L344" i="1" s="1"/>
  <c r="L345" i="1" s="1"/>
  <c r="L346" i="1" s="1"/>
  <c r="K342" i="1"/>
  <c r="K343" i="1" s="1"/>
  <c r="K344" i="1" s="1"/>
  <c r="K345" i="1" s="1"/>
  <c r="K346" i="1" s="1"/>
  <c r="J342" i="1"/>
  <c r="J347" i="1" s="1"/>
  <c r="I342" i="1"/>
  <c r="I347" i="1" s="1"/>
  <c r="L335" i="1"/>
  <c r="L340" i="1" s="1"/>
  <c r="K335" i="1"/>
  <c r="K340" i="1" s="1"/>
  <c r="J335" i="1"/>
  <c r="J336" i="1" s="1"/>
  <c r="J337" i="1" s="1"/>
  <c r="J338" i="1" s="1"/>
  <c r="J339" i="1" s="1"/>
  <c r="I335" i="1"/>
  <c r="I340" i="1" s="1"/>
  <c r="L328" i="1"/>
  <c r="L333" i="1" s="1"/>
  <c r="K328" i="1"/>
  <c r="K333" i="1" s="1"/>
  <c r="J328" i="1"/>
  <c r="J333" i="1" s="1"/>
  <c r="I328" i="1"/>
  <c r="I333" i="1" s="1"/>
  <c r="L321" i="1"/>
  <c r="L322" i="1" s="1"/>
  <c r="L323" i="1" s="1"/>
  <c r="L324" i="1" s="1"/>
  <c r="L325" i="1" s="1"/>
  <c r="K321" i="1"/>
  <c r="K326" i="1" s="1"/>
  <c r="J321" i="1"/>
  <c r="J326" i="1" s="1"/>
  <c r="I321" i="1"/>
  <c r="I326" i="1" s="1"/>
  <c r="L312" i="1"/>
  <c r="L317" i="1" s="1"/>
  <c r="K312" i="1"/>
  <c r="K317" i="1" s="1"/>
  <c r="J312" i="1"/>
  <c r="J313" i="1" s="1"/>
  <c r="J314" i="1" s="1"/>
  <c r="J315" i="1" s="1"/>
  <c r="J316" i="1" s="1"/>
  <c r="I312" i="1"/>
  <c r="I313" i="1" s="1"/>
  <c r="I314" i="1" s="1"/>
  <c r="I315" i="1" s="1"/>
  <c r="I316" i="1" s="1"/>
  <c r="L305" i="1"/>
  <c r="L310" i="1" s="1"/>
  <c r="K305" i="1"/>
  <c r="K310" i="1" s="1"/>
  <c r="J305" i="1"/>
  <c r="J310" i="1" s="1"/>
  <c r="I305" i="1"/>
  <c r="I310" i="1" s="1"/>
  <c r="L298" i="1"/>
  <c r="L303" i="1" s="1"/>
  <c r="K298" i="1"/>
  <c r="K299" i="1" s="1"/>
  <c r="K300" i="1" s="1"/>
  <c r="K301" i="1" s="1"/>
  <c r="K302" i="1" s="1"/>
  <c r="J298" i="1"/>
  <c r="J299" i="1" s="1"/>
  <c r="J300" i="1" s="1"/>
  <c r="J301" i="1" s="1"/>
  <c r="J302" i="1" s="1"/>
  <c r="I298" i="1"/>
  <c r="I299" i="1" s="1"/>
  <c r="I300" i="1" s="1"/>
  <c r="I301" i="1" s="1"/>
  <c r="I302" i="1" s="1"/>
  <c r="L291" i="1"/>
  <c r="L296" i="1" s="1"/>
  <c r="K291" i="1"/>
  <c r="K292" i="1" s="1"/>
  <c r="K293" i="1" s="1"/>
  <c r="K294" i="1" s="1"/>
  <c r="K295" i="1" s="1"/>
  <c r="J291" i="1"/>
  <c r="J292" i="1" s="1"/>
  <c r="J293" i="1" s="1"/>
  <c r="J294" i="1" s="1"/>
  <c r="J295" i="1" s="1"/>
  <c r="I291" i="1"/>
  <c r="I296" i="1" s="1"/>
  <c r="L284" i="1"/>
  <c r="L289" i="1" s="1"/>
  <c r="K284" i="1"/>
  <c r="K285" i="1" s="1"/>
  <c r="K286" i="1" s="1"/>
  <c r="K287" i="1" s="1"/>
  <c r="K288" i="1" s="1"/>
  <c r="J284" i="1"/>
  <c r="J285" i="1" s="1"/>
  <c r="J286" i="1" s="1"/>
  <c r="J287" i="1" s="1"/>
  <c r="J288" i="1" s="1"/>
  <c r="I284" i="1"/>
  <c r="I289" i="1" s="1"/>
  <c r="L277" i="1"/>
  <c r="L282" i="1" s="1"/>
  <c r="K277" i="1"/>
  <c r="K278" i="1" s="1"/>
  <c r="K279" i="1" s="1"/>
  <c r="K280" i="1" s="1"/>
  <c r="K281" i="1" s="1"/>
  <c r="J277" i="1"/>
  <c r="J278" i="1" s="1"/>
  <c r="J279" i="1" s="1"/>
  <c r="J280" i="1" s="1"/>
  <c r="J281" i="1" s="1"/>
  <c r="I277" i="1"/>
  <c r="I278" i="1" s="1"/>
  <c r="I279" i="1" s="1"/>
  <c r="I280" i="1" s="1"/>
  <c r="I281" i="1" s="1"/>
  <c r="L261" i="1"/>
  <c r="L262" i="1" s="1"/>
  <c r="L263" i="1" s="1"/>
  <c r="L264" i="1" s="1"/>
  <c r="L265" i="1" s="1"/>
  <c r="K261" i="1"/>
  <c r="K262" i="1" s="1"/>
  <c r="K263" i="1" s="1"/>
  <c r="K264" i="1" s="1"/>
  <c r="K265" i="1" s="1"/>
  <c r="J261" i="1"/>
  <c r="J266" i="1" s="1"/>
  <c r="I261" i="1"/>
  <c r="I262" i="1" s="1"/>
  <c r="I263" i="1" s="1"/>
  <c r="I264" i="1" s="1"/>
  <c r="I265" i="1" s="1"/>
  <c r="L254" i="1"/>
  <c r="L259" i="1" s="1"/>
  <c r="K254" i="1"/>
  <c r="K255" i="1" s="1"/>
  <c r="K256" i="1" s="1"/>
  <c r="K257" i="1" s="1"/>
  <c r="K258" i="1" s="1"/>
  <c r="J254" i="1"/>
  <c r="J255" i="1" s="1"/>
  <c r="J256" i="1" s="1"/>
  <c r="J257" i="1" s="1"/>
  <c r="J258" i="1" s="1"/>
  <c r="I254" i="1"/>
  <c r="I255" i="1" s="1"/>
  <c r="I256" i="1" s="1"/>
  <c r="I257" i="1" s="1"/>
  <c r="I258" i="1" s="1"/>
  <c r="L247" i="1"/>
  <c r="L252" i="1" s="1"/>
  <c r="K247" i="1"/>
  <c r="K252" i="1" s="1"/>
  <c r="J247" i="1"/>
  <c r="J248" i="1" s="1"/>
  <c r="J249" i="1" s="1"/>
  <c r="J250" i="1" s="1"/>
  <c r="J251" i="1" s="1"/>
  <c r="I247" i="1"/>
  <c r="I252" i="1" s="1"/>
  <c r="L240" i="1"/>
  <c r="L245" i="1" s="1"/>
  <c r="K240" i="1"/>
  <c r="K241" i="1" s="1"/>
  <c r="K242" i="1" s="1"/>
  <c r="K243" i="1" s="1"/>
  <c r="K244" i="1" s="1"/>
  <c r="J240" i="1"/>
  <c r="J245" i="1" s="1"/>
  <c r="I240" i="1"/>
  <c r="I241" i="1" s="1"/>
  <c r="I242" i="1" s="1"/>
  <c r="I243" i="1" s="1"/>
  <c r="I244" i="1" s="1"/>
  <c r="L233" i="1"/>
  <c r="L238" i="1" s="1"/>
  <c r="K233" i="1"/>
  <c r="K238" i="1" s="1"/>
  <c r="J233" i="1"/>
  <c r="J234" i="1" s="1"/>
  <c r="J235" i="1" s="1"/>
  <c r="J236" i="1" s="1"/>
  <c r="J237" i="1" s="1"/>
  <c r="I233" i="1"/>
  <c r="I234" i="1" s="1"/>
  <c r="I235" i="1" s="1"/>
  <c r="I236" i="1" s="1"/>
  <c r="I237" i="1" s="1"/>
  <c r="L226" i="1"/>
  <c r="L227" i="1" s="1"/>
  <c r="L228" i="1" s="1"/>
  <c r="L229" i="1" s="1"/>
  <c r="L230" i="1" s="1"/>
  <c r="K226" i="1"/>
  <c r="K231" i="1" s="1"/>
  <c r="J226" i="1"/>
  <c r="J227" i="1" s="1"/>
  <c r="J228" i="1" s="1"/>
  <c r="J229" i="1" s="1"/>
  <c r="J230" i="1" s="1"/>
  <c r="I226" i="1"/>
  <c r="I227" i="1" s="1"/>
  <c r="I228" i="1" s="1"/>
  <c r="I229" i="1" s="1"/>
  <c r="I230" i="1" s="1"/>
  <c r="L217" i="1"/>
  <c r="L222" i="1" s="1"/>
  <c r="K217" i="1"/>
  <c r="K218" i="1" s="1"/>
  <c r="K219" i="1" s="1"/>
  <c r="K220" i="1" s="1"/>
  <c r="K221" i="1" s="1"/>
  <c r="J217" i="1"/>
  <c r="J218" i="1" s="1"/>
  <c r="J219" i="1" s="1"/>
  <c r="J220" i="1" s="1"/>
  <c r="J221" i="1" s="1"/>
  <c r="I217" i="1"/>
  <c r="I222" i="1" s="1"/>
  <c r="L210" i="1"/>
  <c r="L215" i="1" s="1"/>
  <c r="K210" i="1"/>
  <c r="K215" i="1" s="1"/>
  <c r="J210" i="1"/>
  <c r="J211" i="1" s="1"/>
  <c r="J212" i="1" s="1"/>
  <c r="J213" i="1" s="1"/>
  <c r="J214" i="1" s="1"/>
  <c r="I210" i="1"/>
  <c r="I211" i="1" s="1"/>
  <c r="I212" i="1" s="1"/>
  <c r="I213" i="1" s="1"/>
  <c r="I214" i="1" s="1"/>
  <c r="L203" i="1"/>
  <c r="L204" i="1" s="1"/>
  <c r="L205" i="1" s="1"/>
  <c r="L206" i="1" s="1"/>
  <c r="L207" i="1" s="1"/>
  <c r="K203" i="1"/>
  <c r="K204" i="1" s="1"/>
  <c r="K205" i="1" s="1"/>
  <c r="K206" i="1" s="1"/>
  <c r="K207" i="1" s="1"/>
  <c r="J203" i="1"/>
  <c r="I203" i="1"/>
  <c r="I208" i="1" s="1"/>
  <c r="L196" i="1"/>
  <c r="L197" i="1" s="1"/>
  <c r="L198" i="1" s="1"/>
  <c r="L199" i="1" s="1"/>
  <c r="L200" i="1" s="1"/>
  <c r="K196" i="1"/>
  <c r="K197" i="1" s="1"/>
  <c r="K198" i="1" s="1"/>
  <c r="K199" i="1" s="1"/>
  <c r="K200" i="1" s="1"/>
  <c r="J196" i="1"/>
  <c r="J197" i="1" s="1"/>
  <c r="J198" i="1" s="1"/>
  <c r="J199" i="1" s="1"/>
  <c r="J200" i="1" s="1"/>
  <c r="I196" i="1"/>
  <c r="I197" i="1" s="1"/>
  <c r="I198" i="1" s="1"/>
  <c r="I199" i="1" s="1"/>
  <c r="I200" i="1" s="1"/>
  <c r="L189" i="1"/>
  <c r="L194" i="1" s="1"/>
  <c r="K189" i="1"/>
  <c r="K190" i="1" s="1"/>
  <c r="K191" i="1" s="1"/>
  <c r="K192" i="1" s="1"/>
  <c r="K193" i="1" s="1"/>
  <c r="J189" i="1"/>
  <c r="J190" i="1" s="1"/>
  <c r="J191" i="1" s="1"/>
  <c r="J192" i="1" s="1"/>
  <c r="J193" i="1" s="1"/>
  <c r="I189" i="1"/>
  <c r="I194" i="1" s="1"/>
  <c r="L182" i="1"/>
  <c r="L187" i="1" s="1"/>
  <c r="K182" i="1"/>
  <c r="K187" i="1" s="1"/>
  <c r="J182" i="1"/>
  <c r="J183" i="1" s="1"/>
  <c r="J184" i="1" s="1"/>
  <c r="J185" i="1" s="1"/>
  <c r="J186" i="1" s="1"/>
  <c r="I182" i="1"/>
  <c r="I187" i="1" s="1"/>
  <c r="L173" i="1"/>
  <c r="L178" i="1" s="1"/>
  <c r="K173" i="1"/>
  <c r="K178" i="1" s="1"/>
  <c r="J173" i="1"/>
  <c r="J178" i="1" s="1"/>
  <c r="I173" i="1"/>
  <c r="I178" i="1" s="1"/>
  <c r="L166" i="1"/>
  <c r="L171" i="1" s="1"/>
  <c r="K166" i="1"/>
  <c r="K171" i="1" s="1"/>
  <c r="J166" i="1"/>
  <c r="J171" i="1" s="1"/>
  <c r="I166" i="1"/>
  <c r="I167" i="1" s="1"/>
  <c r="I168" i="1" s="1"/>
  <c r="I169" i="1" s="1"/>
  <c r="I170" i="1" s="1"/>
  <c r="L159" i="1"/>
  <c r="L160" i="1" s="1"/>
  <c r="L161" i="1" s="1"/>
  <c r="L162" i="1" s="1"/>
  <c r="L163" i="1" s="1"/>
  <c r="K159" i="1"/>
  <c r="K164" i="1" s="1"/>
  <c r="J159" i="1"/>
  <c r="J164" i="1" s="1"/>
  <c r="I159" i="1"/>
  <c r="I164" i="1" s="1"/>
  <c r="L152" i="1"/>
  <c r="L153" i="1" s="1"/>
  <c r="L154" i="1" s="1"/>
  <c r="L155" i="1" s="1"/>
  <c r="L156" i="1" s="1"/>
  <c r="K152" i="1"/>
  <c r="K157" i="1" s="1"/>
  <c r="J152" i="1"/>
  <c r="J153" i="1" s="1"/>
  <c r="J154" i="1" s="1"/>
  <c r="J155" i="1" s="1"/>
  <c r="J156" i="1" s="1"/>
  <c r="I152" i="1"/>
  <c r="I153" i="1" s="1"/>
  <c r="I154" i="1" s="1"/>
  <c r="I155" i="1" s="1"/>
  <c r="I156" i="1" s="1"/>
  <c r="L145" i="1"/>
  <c r="L146" i="1" s="1"/>
  <c r="L147" i="1" s="1"/>
  <c r="L148" i="1" s="1"/>
  <c r="L149" i="1" s="1"/>
  <c r="K145" i="1"/>
  <c r="K146" i="1" s="1"/>
  <c r="K147" i="1" s="1"/>
  <c r="K148" i="1" s="1"/>
  <c r="K149" i="1" s="1"/>
  <c r="J145" i="1"/>
  <c r="J150" i="1" s="1"/>
  <c r="I145" i="1"/>
  <c r="I146" i="1" s="1"/>
  <c r="I147" i="1" s="1"/>
  <c r="I148" i="1" s="1"/>
  <c r="I149" i="1" s="1"/>
  <c r="L138" i="1"/>
  <c r="L139" i="1" s="1"/>
  <c r="L140" i="1" s="1"/>
  <c r="L141" i="1" s="1"/>
  <c r="L142" i="1" s="1"/>
  <c r="K138" i="1"/>
  <c r="K139" i="1" s="1"/>
  <c r="K140" i="1" s="1"/>
  <c r="K141" i="1" s="1"/>
  <c r="K142" i="1" s="1"/>
  <c r="J138" i="1"/>
  <c r="J139" i="1" s="1"/>
  <c r="J140" i="1" s="1"/>
  <c r="J141" i="1" s="1"/>
  <c r="J142" i="1" s="1"/>
  <c r="I138" i="1"/>
  <c r="I143" i="1" s="1"/>
  <c r="L129" i="1"/>
  <c r="L134" i="1" s="1"/>
  <c r="K129" i="1"/>
  <c r="K130" i="1" s="1"/>
  <c r="K131" i="1" s="1"/>
  <c r="K132" i="1" s="1"/>
  <c r="K133" i="1" s="1"/>
  <c r="J129" i="1"/>
  <c r="J134" i="1" s="1"/>
  <c r="I129" i="1"/>
  <c r="I130" i="1" s="1"/>
  <c r="I131" i="1" s="1"/>
  <c r="I132" i="1" s="1"/>
  <c r="I133" i="1" s="1"/>
  <c r="L122" i="1"/>
  <c r="L123" i="1" s="1"/>
  <c r="L124" i="1" s="1"/>
  <c r="L125" i="1" s="1"/>
  <c r="L126" i="1" s="1"/>
  <c r="K122" i="1"/>
  <c r="K123" i="1" s="1"/>
  <c r="K124" i="1" s="1"/>
  <c r="K125" i="1" s="1"/>
  <c r="K126" i="1" s="1"/>
  <c r="J122" i="1"/>
  <c r="J123" i="1" s="1"/>
  <c r="J124" i="1" s="1"/>
  <c r="J125" i="1" s="1"/>
  <c r="J126" i="1" s="1"/>
  <c r="I122" i="1"/>
  <c r="I127" i="1" s="1"/>
  <c r="L115" i="1"/>
  <c r="L116" i="1" s="1"/>
  <c r="K115" i="1"/>
  <c r="K116" i="1" s="1"/>
  <c r="J115" i="1"/>
  <c r="J116" i="1" s="1"/>
  <c r="I115" i="1"/>
  <c r="I116" i="1" s="1"/>
  <c r="L108" i="1"/>
  <c r="L109" i="1" s="1"/>
  <c r="L110" i="1" s="1"/>
  <c r="L111" i="1" s="1"/>
  <c r="L112" i="1" s="1"/>
  <c r="K108" i="1"/>
  <c r="K109" i="1" s="1"/>
  <c r="K110" i="1" s="1"/>
  <c r="K111" i="1" s="1"/>
  <c r="K112" i="1" s="1"/>
  <c r="J108" i="1"/>
  <c r="J109" i="1" s="1"/>
  <c r="J110" i="1" s="1"/>
  <c r="J111" i="1" s="1"/>
  <c r="J112" i="1" s="1"/>
  <c r="I108" i="1"/>
  <c r="I113" i="1" s="1"/>
  <c r="L101" i="1"/>
  <c r="L102" i="1" s="1"/>
  <c r="L103" i="1" s="1"/>
  <c r="L104" i="1" s="1"/>
  <c r="L105" i="1" s="1"/>
  <c r="K101" i="1"/>
  <c r="K102" i="1" s="1"/>
  <c r="K103" i="1" s="1"/>
  <c r="K104" i="1" s="1"/>
  <c r="K105" i="1" s="1"/>
  <c r="J101" i="1"/>
  <c r="J106" i="1" s="1"/>
  <c r="I101" i="1"/>
  <c r="I106" i="1" s="1"/>
  <c r="L94" i="1"/>
  <c r="L95" i="1" s="1"/>
  <c r="L96" i="1" s="1"/>
  <c r="L97" i="1" s="1"/>
  <c r="L98" i="1" s="1"/>
  <c r="K94" i="1"/>
  <c r="K95" i="1" s="1"/>
  <c r="K96" i="1" s="1"/>
  <c r="K97" i="1" s="1"/>
  <c r="K98" i="1" s="1"/>
  <c r="J94" i="1"/>
  <c r="J99" i="1" s="1"/>
  <c r="I94" i="1"/>
  <c r="I99" i="1" s="1"/>
  <c r="L85" i="1"/>
  <c r="L86" i="1" s="1"/>
  <c r="L87" i="1" s="1"/>
  <c r="L88" i="1" s="1"/>
  <c r="L89" i="1" s="1"/>
  <c r="K85" i="1"/>
  <c r="K86" i="1" s="1"/>
  <c r="K87" i="1" s="1"/>
  <c r="K88" i="1" s="1"/>
  <c r="K89" i="1" s="1"/>
  <c r="J85" i="1"/>
  <c r="J86" i="1" s="1"/>
  <c r="J87" i="1" s="1"/>
  <c r="J88" i="1" s="1"/>
  <c r="J89" i="1" s="1"/>
  <c r="I85" i="1"/>
  <c r="I90" i="1" s="1"/>
  <c r="L78" i="1"/>
  <c r="L83" i="1" s="1"/>
  <c r="K78" i="1"/>
  <c r="K79" i="1" s="1"/>
  <c r="K80" i="1" s="1"/>
  <c r="K81" i="1" s="1"/>
  <c r="K82" i="1" s="1"/>
  <c r="J78" i="1"/>
  <c r="J79" i="1" s="1"/>
  <c r="J80" i="1" s="1"/>
  <c r="J81" i="1" s="1"/>
  <c r="J82" i="1" s="1"/>
  <c r="I78" i="1"/>
  <c r="I79" i="1" s="1"/>
  <c r="I80" i="1" s="1"/>
  <c r="I81" i="1" s="1"/>
  <c r="I82" i="1" s="1"/>
  <c r="L71" i="1"/>
  <c r="L72" i="1" s="1"/>
  <c r="L73" i="1" s="1"/>
  <c r="L74" i="1" s="1"/>
  <c r="L75" i="1" s="1"/>
  <c r="K71" i="1"/>
  <c r="K72" i="1" s="1"/>
  <c r="K73" i="1" s="1"/>
  <c r="K74" i="1" s="1"/>
  <c r="K75" i="1" s="1"/>
  <c r="J71" i="1"/>
  <c r="J72" i="1" s="1"/>
  <c r="J73" i="1" s="1"/>
  <c r="J74" i="1" s="1"/>
  <c r="J75" i="1" s="1"/>
  <c r="I71" i="1"/>
  <c r="I72" i="1" s="1"/>
  <c r="I73" i="1" s="1"/>
  <c r="I74" i="1" s="1"/>
  <c r="I75" i="1" s="1"/>
  <c r="L64" i="1"/>
  <c r="L65" i="1" s="1"/>
  <c r="L66" i="1" s="1"/>
  <c r="L67" i="1" s="1"/>
  <c r="L68" i="1" s="1"/>
  <c r="K64" i="1"/>
  <c r="K69" i="1" s="1"/>
  <c r="J64" i="1"/>
  <c r="J65" i="1" s="1"/>
  <c r="J66" i="1" s="1"/>
  <c r="J67" i="1" s="1"/>
  <c r="J68" i="1" s="1"/>
  <c r="I64" i="1"/>
  <c r="I65" i="1" s="1"/>
  <c r="I66" i="1" s="1"/>
  <c r="I67" i="1" s="1"/>
  <c r="I68" i="1" s="1"/>
  <c r="L57" i="1"/>
  <c r="L58" i="1" s="1"/>
  <c r="L59" i="1" s="1"/>
  <c r="L60" i="1" s="1"/>
  <c r="L61" i="1" s="1"/>
  <c r="K57" i="1"/>
  <c r="K58" i="1" s="1"/>
  <c r="K59" i="1" s="1"/>
  <c r="K60" i="1" s="1"/>
  <c r="K61" i="1" s="1"/>
  <c r="J57" i="1"/>
  <c r="J58" i="1" s="1"/>
  <c r="J59" i="1" s="1"/>
  <c r="J60" i="1" s="1"/>
  <c r="J61" i="1" s="1"/>
  <c r="I57" i="1"/>
  <c r="I58" i="1" s="1"/>
  <c r="I59" i="1" s="1"/>
  <c r="I60" i="1" s="1"/>
  <c r="I61" i="1" s="1"/>
  <c r="L50" i="1"/>
  <c r="L55" i="1" s="1"/>
  <c r="K50" i="1"/>
  <c r="K51" i="1" s="1"/>
  <c r="K52" i="1" s="1"/>
  <c r="K53" i="1" s="1"/>
  <c r="K54" i="1" s="1"/>
  <c r="J50" i="1"/>
  <c r="J51" i="1" s="1"/>
  <c r="J52" i="1" s="1"/>
  <c r="J53" i="1" s="1"/>
  <c r="J54" i="1" s="1"/>
  <c r="I50" i="1"/>
  <c r="I55" i="1" s="1"/>
  <c r="L41" i="1"/>
  <c r="L42" i="1" s="1"/>
  <c r="L43" i="1" s="1"/>
  <c r="L44" i="1" s="1"/>
  <c r="L45" i="1" s="1"/>
  <c r="K41" i="1"/>
  <c r="K46" i="1" s="1"/>
  <c r="J41" i="1"/>
  <c r="J46" i="1" s="1"/>
  <c r="I41" i="1"/>
  <c r="I46" i="1" s="1"/>
  <c r="L34" i="1"/>
  <c r="L39" i="1" s="1"/>
  <c r="K34" i="1"/>
  <c r="K39" i="1" s="1"/>
  <c r="J34" i="1"/>
  <c r="J39" i="1" s="1"/>
  <c r="I34" i="1"/>
  <c r="I39" i="1" s="1"/>
  <c r="L27" i="1"/>
  <c r="L32" i="1" s="1"/>
  <c r="K27" i="1"/>
  <c r="K28" i="1" s="1"/>
  <c r="K29" i="1" s="1"/>
  <c r="K30" i="1" s="1"/>
  <c r="K31" i="1" s="1"/>
  <c r="J27" i="1"/>
  <c r="J32" i="1" s="1"/>
  <c r="I27" i="1"/>
  <c r="I32" i="1" s="1"/>
  <c r="L20" i="1"/>
  <c r="L25" i="1" s="1"/>
  <c r="K20" i="1"/>
  <c r="K25" i="1" s="1"/>
  <c r="J20" i="1"/>
  <c r="J21" i="1" s="1"/>
  <c r="J22" i="1" s="1"/>
  <c r="J23" i="1" s="1"/>
  <c r="J24" i="1" s="1"/>
  <c r="I20" i="1"/>
  <c r="I25" i="1" s="1"/>
  <c r="L13" i="1"/>
  <c r="L14" i="1" s="1"/>
  <c r="K13" i="1"/>
  <c r="K14" i="1" s="1"/>
  <c r="J13" i="1"/>
  <c r="J14" i="1" s="1"/>
  <c r="I13" i="1"/>
  <c r="I14" i="1" s="1"/>
  <c r="L6" i="1"/>
  <c r="L7" i="1" s="1"/>
  <c r="K6" i="1"/>
  <c r="K7" i="1" s="1"/>
  <c r="J6" i="1"/>
  <c r="J7" i="1" s="1"/>
  <c r="H576" i="1"/>
  <c r="H577" i="1" s="1"/>
  <c r="H578" i="1" s="1"/>
  <c r="H579" i="1" s="1"/>
  <c r="H580" i="1" s="1"/>
  <c r="H569" i="1"/>
  <c r="H570" i="1" s="1"/>
  <c r="H571" i="1" s="1"/>
  <c r="H572" i="1" s="1"/>
  <c r="H573" i="1" s="1"/>
  <c r="H562" i="1"/>
  <c r="H563" i="1" s="1"/>
  <c r="H564" i="1" s="1"/>
  <c r="H565" i="1" s="1"/>
  <c r="H566" i="1" s="1"/>
  <c r="H555" i="1"/>
  <c r="H560" i="1" s="1"/>
  <c r="H548" i="1"/>
  <c r="H549" i="1" s="1"/>
  <c r="H550" i="1" s="1"/>
  <c r="H551" i="1" s="1"/>
  <c r="H552" i="1" s="1"/>
  <c r="H541" i="1"/>
  <c r="H542" i="1" s="1"/>
  <c r="H543" i="1" s="1"/>
  <c r="H544" i="1" s="1"/>
  <c r="H545" i="1" s="1"/>
  <c r="H532" i="1"/>
  <c r="H537" i="1" s="1"/>
  <c r="H525" i="1"/>
  <c r="H530" i="1" s="1"/>
  <c r="H518" i="1"/>
  <c r="H523" i="1" s="1"/>
  <c r="H511" i="1"/>
  <c r="H516" i="1" s="1"/>
  <c r="H504" i="1"/>
  <c r="H505" i="1" s="1"/>
  <c r="H506" i="1" s="1"/>
  <c r="H507" i="1" s="1"/>
  <c r="H508" i="1" s="1"/>
  <c r="H497" i="1"/>
  <c r="H502" i="1" s="1"/>
  <c r="H488" i="1"/>
  <c r="H493" i="1" s="1"/>
  <c r="H481" i="1"/>
  <c r="H486" i="1" s="1"/>
  <c r="H474" i="1"/>
  <c r="H475" i="1" s="1"/>
  <c r="H476" i="1" s="1"/>
  <c r="H477" i="1" s="1"/>
  <c r="H478" i="1" s="1"/>
  <c r="H467" i="1"/>
  <c r="H468" i="1" s="1"/>
  <c r="H469" i="1" s="1"/>
  <c r="H470" i="1" s="1"/>
  <c r="H471" i="1" s="1"/>
  <c r="H460" i="1"/>
  <c r="H465" i="1" s="1"/>
  <c r="H453" i="1"/>
  <c r="H458" i="1" s="1"/>
  <c r="H444" i="1"/>
  <c r="H449" i="1" s="1"/>
  <c r="H437" i="1"/>
  <c r="H442" i="1" s="1"/>
  <c r="H430" i="1"/>
  <c r="H435" i="1" s="1"/>
  <c r="H423" i="1"/>
  <c r="H424" i="1" s="1"/>
  <c r="H425" i="1" s="1"/>
  <c r="H426" i="1" s="1"/>
  <c r="H427" i="1" s="1"/>
  <c r="H416" i="1"/>
  <c r="H417" i="1" s="1"/>
  <c r="H418" i="1" s="1"/>
  <c r="H419" i="1" s="1"/>
  <c r="H420" i="1" s="1"/>
  <c r="H409" i="1"/>
  <c r="H414" i="1" s="1"/>
  <c r="H400" i="1"/>
  <c r="H401" i="1" s="1"/>
  <c r="H402" i="1" s="1"/>
  <c r="H403" i="1" s="1"/>
  <c r="H404" i="1" s="1"/>
  <c r="H393" i="1"/>
  <c r="H394" i="1" s="1"/>
  <c r="H395" i="1" s="1"/>
  <c r="H396" i="1" s="1"/>
  <c r="H397" i="1" s="1"/>
  <c r="H386" i="1"/>
  <c r="H387" i="1" s="1"/>
  <c r="H388" i="1" s="1"/>
  <c r="H389" i="1" s="1"/>
  <c r="H390" i="1" s="1"/>
  <c r="H379" i="1"/>
  <c r="H384" i="1" s="1"/>
  <c r="H372" i="1"/>
  <c r="H377" i="1" s="1"/>
  <c r="H365" i="1"/>
  <c r="H366" i="1" s="1"/>
  <c r="H367" i="1" s="1"/>
  <c r="H368" i="1" s="1"/>
  <c r="H369" i="1" s="1"/>
  <c r="H356" i="1"/>
  <c r="H357" i="1" s="1"/>
  <c r="H358" i="1" s="1"/>
  <c r="H359" i="1" s="1"/>
  <c r="H360" i="1" s="1"/>
  <c r="H349" i="1"/>
  <c r="H350" i="1" s="1"/>
  <c r="H351" i="1" s="1"/>
  <c r="H352" i="1" s="1"/>
  <c r="H353" i="1" s="1"/>
  <c r="H342" i="1"/>
  <c r="H343" i="1" s="1"/>
  <c r="H344" i="1" s="1"/>
  <c r="H345" i="1" s="1"/>
  <c r="H346" i="1" s="1"/>
  <c r="H335" i="1"/>
  <c r="H340" i="1" s="1"/>
  <c r="H328" i="1"/>
  <c r="H333" i="1" s="1"/>
  <c r="H321" i="1"/>
  <c r="H326" i="1" s="1"/>
  <c r="H312" i="1"/>
  <c r="H313" i="1" s="1"/>
  <c r="H314" i="1" s="1"/>
  <c r="H315" i="1" s="1"/>
  <c r="H316" i="1" s="1"/>
  <c r="H305" i="1"/>
  <c r="H310" i="1" s="1"/>
  <c r="H298" i="1"/>
  <c r="H303" i="1" s="1"/>
  <c r="H291" i="1"/>
  <c r="H292" i="1" s="1"/>
  <c r="H293" i="1" s="1"/>
  <c r="H294" i="1" s="1"/>
  <c r="H295" i="1" s="1"/>
  <c r="H284" i="1"/>
  <c r="H289" i="1" s="1"/>
  <c r="H277" i="1"/>
  <c r="H282" i="1" s="1"/>
  <c r="H261" i="1"/>
  <c r="H266" i="1" s="1"/>
  <c r="H254" i="1"/>
  <c r="H255" i="1" s="1"/>
  <c r="H256" i="1" s="1"/>
  <c r="H257" i="1" s="1"/>
  <c r="H258" i="1" s="1"/>
  <c r="H247" i="1"/>
  <c r="H248" i="1" s="1"/>
  <c r="H249" i="1" s="1"/>
  <c r="H250" i="1" s="1"/>
  <c r="H251" i="1" s="1"/>
  <c r="H240" i="1"/>
  <c r="H241" i="1" s="1"/>
  <c r="H242" i="1" s="1"/>
  <c r="H243" i="1" s="1"/>
  <c r="H244" i="1" s="1"/>
  <c r="H233" i="1"/>
  <c r="H234" i="1" s="1"/>
  <c r="H235" i="1" s="1"/>
  <c r="H236" i="1" s="1"/>
  <c r="H237" i="1" s="1"/>
  <c r="H226" i="1"/>
  <c r="H227" i="1" s="1"/>
  <c r="H228" i="1" s="1"/>
  <c r="H229" i="1" s="1"/>
  <c r="H230" i="1" s="1"/>
  <c r="H217" i="1"/>
  <c r="H222" i="1" s="1"/>
  <c r="H210" i="1"/>
  <c r="H211" i="1" s="1"/>
  <c r="H212" i="1" s="1"/>
  <c r="H213" i="1" s="1"/>
  <c r="H214" i="1" s="1"/>
  <c r="H203" i="1"/>
  <c r="H204" i="1" s="1"/>
  <c r="H205" i="1" s="1"/>
  <c r="H206" i="1" s="1"/>
  <c r="H207" i="1" s="1"/>
  <c r="H196" i="1"/>
  <c r="H197" i="1" s="1"/>
  <c r="H198" i="1" s="1"/>
  <c r="H199" i="1" s="1"/>
  <c r="H200" i="1" s="1"/>
  <c r="H189" i="1"/>
  <c r="H190" i="1" s="1"/>
  <c r="H191" i="1" s="1"/>
  <c r="H192" i="1" s="1"/>
  <c r="H193" i="1" s="1"/>
  <c r="H182" i="1"/>
  <c r="H187" i="1" s="1"/>
  <c r="H173" i="1"/>
  <c r="H174" i="1" s="1"/>
  <c r="H175" i="1" s="1"/>
  <c r="H176" i="1" s="1"/>
  <c r="H177" i="1" s="1"/>
  <c r="H166" i="1"/>
  <c r="H171" i="1" s="1"/>
  <c r="H159" i="1"/>
  <c r="H164" i="1" s="1"/>
  <c r="H152" i="1"/>
  <c r="H157" i="1" s="1"/>
  <c r="H145" i="1"/>
  <c r="H146" i="1" s="1"/>
  <c r="H147" i="1" s="1"/>
  <c r="H148" i="1" s="1"/>
  <c r="H149" i="1" s="1"/>
  <c r="H138" i="1"/>
  <c r="H143" i="1" s="1"/>
  <c r="H129" i="1"/>
  <c r="H130" i="1" s="1"/>
  <c r="H131" i="1" s="1"/>
  <c r="H132" i="1" s="1"/>
  <c r="H133" i="1" s="1"/>
  <c r="H122" i="1"/>
  <c r="H127" i="1" s="1"/>
  <c r="H115" i="1"/>
  <c r="H120" i="1" s="1"/>
  <c r="H108" i="1"/>
  <c r="H113" i="1" s="1"/>
  <c r="H101" i="1"/>
  <c r="H102" i="1" s="1"/>
  <c r="H103" i="1" s="1"/>
  <c r="H104" i="1" s="1"/>
  <c r="H105" i="1" s="1"/>
  <c r="H94" i="1"/>
  <c r="H99" i="1" s="1"/>
  <c r="H85" i="1"/>
  <c r="H90" i="1" s="1"/>
  <c r="H78" i="1"/>
  <c r="H79" i="1" s="1"/>
  <c r="H80" i="1" s="1"/>
  <c r="H81" i="1" s="1"/>
  <c r="H82" i="1" s="1"/>
  <c r="H71" i="1"/>
  <c r="H72" i="1" s="1"/>
  <c r="H73" i="1" s="1"/>
  <c r="H74" i="1" s="1"/>
  <c r="H75" i="1" s="1"/>
  <c r="H64" i="1"/>
  <c r="H65" i="1" s="1"/>
  <c r="H66" i="1" s="1"/>
  <c r="H67" i="1" s="1"/>
  <c r="H68" i="1" s="1"/>
  <c r="H57" i="1"/>
  <c r="H58" i="1" s="1"/>
  <c r="H59" i="1" s="1"/>
  <c r="H60" i="1" s="1"/>
  <c r="H61" i="1" s="1"/>
  <c r="H50" i="1"/>
  <c r="H51" i="1" s="1"/>
  <c r="H52" i="1" s="1"/>
  <c r="H53" i="1" s="1"/>
  <c r="H54" i="1" s="1"/>
  <c r="H41" i="1"/>
  <c r="H42" i="1" s="1"/>
  <c r="H43" i="1" s="1"/>
  <c r="H44" i="1" s="1"/>
  <c r="H45" i="1" s="1"/>
  <c r="H34" i="1"/>
  <c r="H39" i="1" s="1"/>
  <c r="H27" i="1"/>
  <c r="H28" i="1" s="1"/>
  <c r="H29" i="1" s="1"/>
  <c r="H30" i="1" s="1"/>
  <c r="H31" i="1" s="1"/>
  <c r="H20" i="1"/>
  <c r="H21" i="1" s="1"/>
  <c r="H22" i="1" s="1"/>
  <c r="H23" i="1" s="1"/>
  <c r="H24" i="1" s="1"/>
  <c r="H13" i="1"/>
  <c r="H14" i="1" s="1"/>
  <c r="H6" i="1"/>
  <c r="H7" i="1" s="1"/>
  <c r="I6" i="1"/>
  <c r="I7" i="1" s="1"/>
  <c r="P581" i="1"/>
  <c r="O581" i="1"/>
  <c r="P577" i="1"/>
  <c r="O577" i="1"/>
  <c r="P576" i="1"/>
  <c r="O576" i="1"/>
  <c r="P574" i="1"/>
  <c r="O574" i="1"/>
  <c r="P570" i="1"/>
  <c r="O570" i="1"/>
  <c r="P569" i="1"/>
  <c r="O569" i="1"/>
  <c r="P567" i="1"/>
  <c r="O567" i="1"/>
  <c r="P563" i="1"/>
  <c r="O563" i="1"/>
  <c r="P562" i="1"/>
  <c r="O562" i="1"/>
  <c r="P560" i="1"/>
  <c r="O560" i="1"/>
  <c r="P556" i="1"/>
  <c r="O556" i="1"/>
  <c r="P555" i="1"/>
  <c r="O555" i="1"/>
  <c r="P553" i="1"/>
  <c r="O553" i="1"/>
  <c r="P549" i="1"/>
  <c r="O549" i="1"/>
  <c r="P548" i="1"/>
  <c r="O548" i="1"/>
  <c r="P546" i="1"/>
  <c r="O546" i="1"/>
  <c r="P542" i="1"/>
  <c r="O542" i="1"/>
  <c r="P541" i="1"/>
  <c r="O541" i="1"/>
  <c r="P537" i="1"/>
  <c r="O537" i="1"/>
  <c r="P533" i="1"/>
  <c r="O533" i="1"/>
  <c r="P532" i="1"/>
  <c r="O532" i="1"/>
  <c r="P530" i="1"/>
  <c r="O530" i="1"/>
  <c r="P526" i="1"/>
  <c r="O526" i="1"/>
  <c r="P525" i="1"/>
  <c r="O525" i="1"/>
  <c r="P523" i="1"/>
  <c r="O523" i="1"/>
  <c r="P519" i="1"/>
  <c r="O519" i="1"/>
  <c r="P518" i="1"/>
  <c r="O518" i="1"/>
  <c r="P516" i="1"/>
  <c r="O516" i="1"/>
  <c r="P512" i="1"/>
  <c r="O512" i="1"/>
  <c r="P511" i="1"/>
  <c r="O511" i="1"/>
  <c r="P509" i="1"/>
  <c r="O509" i="1"/>
  <c r="P505" i="1"/>
  <c r="O505" i="1"/>
  <c r="P504" i="1"/>
  <c r="O504" i="1"/>
  <c r="P502" i="1"/>
  <c r="O502" i="1"/>
  <c r="P498" i="1"/>
  <c r="O498" i="1"/>
  <c r="P497" i="1"/>
  <c r="O497" i="1"/>
  <c r="P493" i="1"/>
  <c r="O493" i="1"/>
  <c r="P489" i="1"/>
  <c r="O489" i="1"/>
  <c r="P488" i="1"/>
  <c r="O488" i="1"/>
  <c r="P486" i="1"/>
  <c r="O486" i="1"/>
  <c r="P482" i="1"/>
  <c r="O482" i="1"/>
  <c r="P481" i="1"/>
  <c r="O481" i="1"/>
  <c r="P479" i="1"/>
  <c r="O479" i="1"/>
  <c r="P475" i="1"/>
  <c r="O475" i="1"/>
  <c r="P474" i="1"/>
  <c r="O474" i="1"/>
  <c r="P472" i="1"/>
  <c r="O472" i="1"/>
  <c r="P468" i="1"/>
  <c r="O468" i="1"/>
  <c r="P467" i="1"/>
  <c r="O467" i="1"/>
  <c r="P465" i="1"/>
  <c r="O465" i="1"/>
  <c r="P461" i="1"/>
  <c r="O461" i="1"/>
  <c r="P460" i="1"/>
  <c r="O460" i="1"/>
  <c r="P458" i="1"/>
  <c r="O458" i="1"/>
  <c r="P454" i="1"/>
  <c r="O454" i="1"/>
  <c r="P453" i="1"/>
  <c r="O453" i="1"/>
  <c r="P449" i="1"/>
  <c r="O449" i="1"/>
  <c r="P445" i="1"/>
  <c r="O445" i="1"/>
  <c r="P444" i="1"/>
  <c r="O444" i="1"/>
  <c r="P442" i="1"/>
  <c r="O442" i="1"/>
  <c r="P438" i="1"/>
  <c r="O438" i="1"/>
  <c r="P437" i="1"/>
  <c r="O437" i="1"/>
  <c r="P435" i="1"/>
  <c r="O435" i="1"/>
  <c r="P431" i="1"/>
  <c r="O431" i="1"/>
  <c r="P430" i="1"/>
  <c r="O430" i="1"/>
  <c r="P428" i="1"/>
  <c r="O428" i="1"/>
  <c r="P424" i="1"/>
  <c r="O424" i="1"/>
  <c r="P423" i="1"/>
  <c r="O423" i="1"/>
  <c r="P421" i="1"/>
  <c r="O421" i="1"/>
  <c r="P417" i="1"/>
  <c r="O417" i="1"/>
  <c r="P416" i="1"/>
  <c r="O416" i="1"/>
  <c r="P414" i="1"/>
  <c r="O414" i="1"/>
  <c r="P410" i="1"/>
  <c r="O410" i="1"/>
  <c r="P409" i="1"/>
  <c r="O409" i="1"/>
  <c r="P405" i="1"/>
  <c r="O405" i="1"/>
  <c r="P401" i="1"/>
  <c r="O401" i="1"/>
  <c r="P400" i="1"/>
  <c r="O400" i="1"/>
  <c r="P398" i="1"/>
  <c r="O398" i="1"/>
  <c r="P394" i="1"/>
  <c r="O394" i="1"/>
  <c r="P393" i="1"/>
  <c r="O393" i="1"/>
  <c r="P391" i="1"/>
  <c r="O391" i="1"/>
  <c r="P387" i="1"/>
  <c r="O387" i="1"/>
  <c r="P386" i="1"/>
  <c r="O386" i="1"/>
  <c r="P384" i="1"/>
  <c r="O384" i="1"/>
  <c r="P380" i="1"/>
  <c r="O380" i="1"/>
  <c r="P379" i="1"/>
  <c r="O379" i="1"/>
  <c r="P377" i="1"/>
  <c r="O377" i="1"/>
  <c r="P373" i="1"/>
  <c r="O373" i="1"/>
  <c r="P372" i="1"/>
  <c r="O372" i="1"/>
  <c r="P370" i="1"/>
  <c r="O370" i="1"/>
  <c r="P366" i="1"/>
  <c r="O366" i="1"/>
  <c r="P365" i="1"/>
  <c r="O365" i="1"/>
  <c r="P361" i="1"/>
  <c r="O361" i="1"/>
  <c r="P357" i="1"/>
  <c r="O357" i="1"/>
  <c r="P356" i="1"/>
  <c r="O356" i="1"/>
  <c r="P354" i="1"/>
  <c r="O354" i="1"/>
  <c r="P350" i="1"/>
  <c r="O350" i="1"/>
  <c r="P349" i="1"/>
  <c r="O349" i="1"/>
  <c r="P347" i="1"/>
  <c r="O347" i="1"/>
  <c r="P343" i="1"/>
  <c r="O343" i="1"/>
  <c r="P342" i="1"/>
  <c r="O342" i="1"/>
  <c r="P340" i="1"/>
  <c r="O340" i="1"/>
  <c r="P336" i="1"/>
  <c r="O336" i="1"/>
  <c r="P335" i="1"/>
  <c r="O335" i="1"/>
  <c r="P333" i="1"/>
  <c r="P329" i="1"/>
  <c r="O329" i="1"/>
  <c r="P328" i="1"/>
  <c r="O328" i="1"/>
  <c r="P326" i="1"/>
  <c r="O326" i="1"/>
  <c r="P322" i="1"/>
  <c r="O322" i="1"/>
  <c r="P321" i="1"/>
  <c r="O321" i="1"/>
  <c r="P317" i="1"/>
  <c r="O317" i="1"/>
  <c r="P313" i="1"/>
  <c r="O313" i="1"/>
  <c r="P312" i="1"/>
  <c r="O312" i="1"/>
  <c r="P310" i="1"/>
  <c r="O310" i="1"/>
  <c r="P306" i="1"/>
  <c r="O306" i="1"/>
  <c r="P305" i="1"/>
  <c r="O305" i="1"/>
  <c r="P303" i="1"/>
  <c r="O303" i="1"/>
  <c r="P299" i="1"/>
  <c r="O299" i="1"/>
  <c r="P298" i="1"/>
  <c r="O298" i="1"/>
  <c r="P296" i="1"/>
  <c r="O296" i="1"/>
  <c r="P292" i="1"/>
  <c r="O292" i="1"/>
  <c r="P291" i="1"/>
  <c r="O291" i="1"/>
  <c r="P289" i="1"/>
  <c r="O289" i="1"/>
  <c r="P285" i="1"/>
  <c r="O285" i="1"/>
  <c r="P284" i="1"/>
  <c r="O284" i="1"/>
  <c r="P282" i="1"/>
  <c r="O282" i="1"/>
  <c r="P278" i="1"/>
  <c r="O278" i="1"/>
  <c r="P277" i="1"/>
  <c r="O277" i="1"/>
  <c r="P266" i="1"/>
  <c r="O266" i="1"/>
  <c r="P262" i="1"/>
  <c r="O262" i="1"/>
  <c r="P261" i="1"/>
  <c r="O261" i="1"/>
  <c r="P259" i="1"/>
  <c r="O259" i="1"/>
  <c r="P255" i="1"/>
  <c r="O255" i="1"/>
  <c r="P254" i="1"/>
  <c r="O254" i="1"/>
  <c r="P252" i="1"/>
  <c r="O252" i="1"/>
  <c r="P248" i="1"/>
  <c r="O248" i="1"/>
  <c r="P247" i="1"/>
  <c r="O247" i="1"/>
  <c r="P245" i="1"/>
  <c r="O245" i="1"/>
  <c r="P241" i="1"/>
  <c r="O241" i="1"/>
  <c r="P240" i="1"/>
  <c r="O240" i="1"/>
  <c r="P238" i="1"/>
  <c r="O238" i="1"/>
  <c r="P234" i="1"/>
  <c r="O234" i="1"/>
  <c r="P233" i="1"/>
  <c r="O233" i="1"/>
  <c r="P231" i="1"/>
  <c r="O231" i="1"/>
  <c r="P227" i="1"/>
  <c r="O227" i="1"/>
  <c r="P226" i="1"/>
  <c r="O226" i="1"/>
  <c r="P222" i="1"/>
  <c r="O222" i="1"/>
  <c r="P218" i="1"/>
  <c r="O218" i="1"/>
  <c r="P217" i="1"/>
  <c r="O217" i="1"/>
  <c r="P215" i="1"/>
  <c r="O215" i="1"/>
  <c r="P211" i="1"/>
  <c r="O211" i="1"/>
  <c r="P210" i="1"/>
  <c r="O210" i="1"/>
  <c r="P208" i="1"/>
  <c r="O208" i="1"/>
  <c r="P204" i="1"/>
  <c r="O204" i="1"/>
  <c r="P203" i="1"/>
  <c r="O203" i="1"/>
  <c r="P201" i="1"/>
  <c r="O201" i="1"/>
  <c r="P197" i="1"/>
  <c r="O197" i="1"/>
  <c r="P196" i="1"/>
  <c r="O196" i="1"/>
  <c r="P194" i="1"/>
  <c r="O194" i="1"/>
  <c r="P190" i="1"/>
  <c r="O190" i="1"/>
  <c r="P189" i="1"/>
  <c r="O189" i="1"/>
  <c r="P187" i="1"/>
  <c r="O187" i="1"/>
  <c r="P183" i="1"/>
  <c r="O183" i="1"/>
  <c r="P182" i="1"/>
  <c r="O182" i="1"/>
  <c r="P178" i="1"/>
  <c r="O178" i="1"/>
  <c r="P174" i="1"/>
  <c r="O174" i="1"/>
  <c r="P173" i="1"/>
  <c r="O173" i="1"/>
  <c r="P171" i="1"/>
  <c r="O171" i="1"/>
  <c r="P167" i="1"/>
  <c r="O167" i="1"/>
  <c r="P166" i="1"/>
  <c r="O166" i="1"/>
  <c r="P164" i="1"/>
  <c r="O164" i="1"/>
  <c r="P160" i="1"/>
  <c r="O160" i="1"/>
  <c r="P159" i="1"/>
  <c r="O159" i="1"/>
  <c r="P157" i="1"/>
  <c r="O157" i="1"/>
  <c r="P153" i="1"/>
  <c r="O153" i="1"/>
  <c r="P152" i="1"/>
  <c r="O152" i="1"/>
  <c r="P150" i="1"/>
  <c r="O150" i="1"/>
  <c r="P146" i="1"/>
  <c r="O146" i="1"/>
  <c r="P145" i="1"/>
  <c r="O145" i="1"/>
  <c r="P143" i="1"/>
  <c r="O143" i="1"/>
  <c r="P139" i="1"/>
  <c r="O139" i="1"/>
  <c r="P138" i="1"/>
  <c r="O138" i="1"/>
  <c r="P134" i="1"/>
  <c r="O134" i="1"/>
  <c r="P130" i="1"/>
  <c r="O130" i="1"/>
  <c r="P129" i="1"/>
  <c r="O129" i="1"/>
  <c r="P127" i="1"/>
  <c r="O127" i="1"/>
  <c r="P123" i="1"/>
  <c r="O123" i="1"/>
  <c r="P122" i="1"/>
  <c r="O122" i="1"/>
  <c r="P120" i="1"/>
  <c r="O120" i="1"/>
  <c r="P116" i="1"/>
  <c r="O116" i="1"/>
  <c r="P115" i="1"/>
  <c r="O115" i="1"/>
  <c r="P113" i="1"/>
  <c r="O113" i="1"/>
  <c r="P109" i="1"/>
  <c r="O109" i="1"/>
  <c r="P108" i="1"/>
  <c r="O108" i="1"/>
  <c r="P106" i="1"/>
  <c r="O106" i="1"/>
  <c r="P102" i="1"/>
  <c r="O102" i="1"/>
  <c r="P101" i="1"/>
  <c r="O101" i="1"/>
  <c r="P99" i="1"/>
  <c r="P95" i="1"/>
  <c r="O95" i="1"/>
  <c r="P94" i="1"/>
  <c r="O94" i="1"/>
  <c r="P90" i="1"/>
  <c r="O90" i="1"/>
  <c r="P86" i="1"/>
  <c r="O86" i="1"/>
  <c r="P85" i="1"/>
  <c r="O85" i="1"/>
  <c r="P83" i="1"/>
  <c r="O83" i="1"/>
  <c r="P79" i="1"/>
  <c r="O79" i="1"/>
  <c r="P78" i="1"/>
  <c r="O78" i="1"/>
  <c r="P76" i="1"/>
  <c r="O76" i="1"/>
  <c r="P72" i="1"/>
  <c r="O72" i="1"/>
  <c r="P71" i="1"/>
  <c r="O71" i="1"/>
  <c r="P69" i="1"/>
  <c r="O69" i="1"/>
  <c r="P65" i="1"/>
  <c r="O65" i="1"/>
  <c r="P64" i="1"/>
  <c r="O64" i="1"/>
  <c r="P62" i="1"/>
  <c r="O62" i="1"/>
  <c r="P58" i="1"/>
  <c r="O58" i="1"/>
  <c r="P57" i="1"/>
  <c r="O57" i="1"/>
  <c r="P55" i="1"/>
  <c r="O55" i="1"/>
  <c r="P51" i="1"/>
  <c r="O51" i="1"/>
  <c r="P50" i="1"/>
  <c r="O50" i="1"/>
  <c r="P46" i="1"/>
  <c r="O46" i="1"/>
  <c r="P42" i="1"/>
  <c r="O42" i="1"/>
  <c r="P41" i="1"/>
  <c r="O41" i="1"/>
  <c r="O6" i="1"/>
  <c r="O11" i="1"/>
  <c r="O7" i="1"/>
  <c r="P39" i="1"/>
  <c r="O39" i="1"/>
  <c r="P35" i="1"/>
  <c r="O35" i="1"/>
  <c r="P34" i="1"/>
  <c r="O34" i="1"/>
  <c r="P32" i="1"/>
  <c r="O32" i="1"/>
  <c r="P28" i="1"/>
  <c r="O28" i="1"/>
  <c r="P27" i="1"/>
  <c r="O27" i="1"/>
  <c r="P25" i="1"/>
  <c r="O25" i="1"/>
  <c r="P21" i="1"/>
  <c r="O21" i="1"/>
  <c r="P20" i="1"/>
  <c r="O20" i="1"/>
  <c r="P7" i="1"/>
  <c r="P6" i="1"/>
  <c r="P11" i="1"/>
  <c r="P13" i="1"/>
  <c r="O13" i="1"/>
  <c r="F13" i="1"/>
  <c r="F14" i="1" s="1"/>
  <c r="G576" i="1"/>
  <c r="G577" i="1" s="1"/>
  <c r="G578" i="1" s="1"/>
  <c r="G579" i="1" s="1"/>
  <c r="G580" i="1" s="1"/>
  <c r="G569" i="1"/>
  <c r="G570" i="1" s="1"/>
  <c r="G571" i="1" s="1"/>
  <c r="G572" i="1" s="1"/>
  <c r="G573" i="1" s="1"/>
  <c r="G562" i="1"/>
  <c r="G567" i="1" s="1"/>
  <c r="G555" i="1"/>
  <c r="G560" i="1" s="1"/>
  <c r="G548" i="1"/>
  <c r="G549" i="1" s="1"/>
  <c r="G550" i="1" s="1"/>
  <c r="G551" i="1" s="1"/>
  <c r="G552" i="1" s="1"/>
  <c r="G541" i="1"/>
  <c r="G542" i="1" s="1"/>
  <c r="G543" i="1" s="1"/>
  <c r="G544" i="1" s="1"/>
  <c r="G545" i="1" s="1"/>
  <c r="G532" i="1"/>
  <c r="G533" i="1" s="1"/>
  <c r="G534" i="1" s="1"/>
  <c r="G535" i="1" s="1"/>
  <c r="G536" i="1" s="1"/>
  <c r="G525" i="1"/>
  <c r="G530" i="1" s="1"/>
  <c r="G518" i="1"/>
  <c r="G519" i="1" s="1"/>
  <c r="G520" i="1" s="1"/>
  <c r="G521" i="1" s="1"/>
  <c r="G522" i="1" s="1"/>
  <c r="G511" i="1"/>
  <c r="G516" i="1" s="1"/>
  <c r="G504" i="1"/>
  <c r="G509" i="1" s="1"/>
  <c r="G497" i="1"/>
  <c r="G502" i="1" s="1"/>
  <c r="G488" i="1"/>
  <c r="G493" i="1" s="1"/>
  <c r="G481" i="1"/>
  <c r="G486" i="1" s="1"/>
  <c r="G474" i="1"/>
  <c r="G475" i="1" s="1"/>
  <c r="G476" i="1" s="1"/>
  <c r="G477" i="1" s="1"/>
  <c r="G478" i="1" s="1"/>
  <c r="G467" i="1"/>
  <c r="G472" i="1" s="1"/>
  <c r="G460" i="1"/>
  <c r="G465" i="1" s="1"/>
  <c r="G453" i="1"/>
  <c r="G458" i="1" s="1"/>
  <c r="G444" i="1"/>
  <c r="G449" i="1" s="1"/>
  <c r="G437" i="1"/>
  <c r="G442" i="1" s="1"/>
  <c r="G430" i="1"/>
  <c r="G431" i="1" s="1"/>
  <c r="G432" i="1" s="1"/>
  <c r="G433" i="1" s="1"/>
  <c r="G434" i="1" s="1"/>
  <c r="G423" i="1"/>
  <c r="G424" i="1" s="1"/>
  <c r="G425" i="1" s="1"/>
  <c r="G426" i="1" s="1"/>
  <c r="G427" i="1" s="1"/>
  <c r="G416" i="1"/>
  <c r="G417" i="1" s="1"/>
  <c r="G418" i="1" s="1"/>
  <c r="G419" i="1" s="1"/>
  <c r="G420" i="1" s="1"/>
  <c r="G409" i="1"/>
  <c r="G414" i="1" s="1"/>
  <c r="G400" i="1"/>
  <c r="G405" i="1" s="1"/>
  <c r="G393" i="1"/>
  <c r="G394" i="1" s="1"/>
  <c r="G395" i="1" s="1"/>
  <c r="G396" i="1" s="1"/>
  <c r="G397" i="1" s="1"/>
  <c r="G386" i="1"/>
  <c r="G391" i="1" s="1"/>
  <c r="G379" i="1"/>
  <c r="G384" i="1" s="1"/>
  <c r="G372" i="1"/>
  <c r="G373" i="1" s="1"/>
  <c r="G374" i="1" s="1"/>
  <c r="G375" i="1" s="1"/>
  <c r="G376" i="1" s="1"/>
  <c r="G365" i="1"/>
  <c r="G370" i="1" s="1"/>
  <c r="G356" i="1"/>
  <c r="G357" i="1" s="1"/>
  <c r="G358" i="1" s="1"/>
  <c r="G359" i="1" s="1"/>
  <c r="G360" i="1" s="1"/>
  <c r="G349" i="1"/>
  <c r="G350" i="1" s="1"/>
  <c r="G351" i="1" s="1"/>
  <c r="G352" i="1" s="1"/>
  <c r="G353" i="1" s="1"/>
  <c r="G342" i="1"/>
  <c r="G343" i="1" s="1"/>
  <c r="G344" i="1" s="1"/>
  <c r="G345" i="1" s="1"/>
  <c r="G346" i="1" s="1"/>
  <c r="G335" i="1"/>
  <c r="G336" i="1" s="1"/>
  <c r="G337" i="1" s="1"/>
  <c r="G338" i="1" s="1"/>
  <c r="G339" i="1" s="1"/>
  <c r="G328" i="1"/>
  <c r="G333" i="1" s="1"/>
  <c r="G321" i="1"/>
  <c r="G322" i="1" s="1"/>
  <c r="G323" i="1" s="1"/>
  <c r="G324" i="1" s="1"/>
  <c r="G325" i="1" s="1"/>
  <c r="G312" i="1"/>
  <c r="G313" i="1" s="1"/>
  <c r="G314" i="1" s="1"/>
  <c r="G315" i="1" s="1"/>
  <c r="G316" i="1" s="1"/>
  <c r="G305" i="1"/>
  <c r="G310" i="1" s="1"/>
  <c r="G298" i="1"/>
  <c r="G299" i="1" s="1"/>
  <c r="G300" i="1" s="1"/>
  <c r="G301" i="1" s="1"/>
  <c r="G302" i="1" s="1"/>
  <c r="G291" i="1"/>
  <c r="G296" i="1" s="1"/>
  <c r="G284" i="1"/>
  <c r="G289" i="1" s="1"/>
  <c r="G277" i="1"/>
  <c r="G282" i="1" s="1"/>
  <c r="G261" i="1"/>
  <c r="G262" i="1" s="1"/>
  <c r="G263" i="1" s="1"/>
  <c r="G264" i="1" s="1"/>
  <c r="G265" i="1" s="1"/>
  <c r="G254" i="1"/>
  <c r="G255" i="1" s="1"/>
  <c r="G256" i="1" s="1"/>
  <c r="G257" i="1" s="1"/>
  <c r="G258" i="1" s="1"/>
  <c r="G247" i="1"/>
  <c r="G248" i="1" s="1"/>
  <c r="G249" i="1" s="1"/>
  <c r="G250" i="1" s="1"/>
  <c r="G251" i="1" s="1"/>
  <c r="G240" i="1"/>
  <c r="G241" i="1" s="1"/>
  <c r="G242" i="1" s="1"/>
  <c r="G243" i="1" s="1"/>
  <c r="G244" i="1" s="1"/>
  <c r="G233" i="1"/>
  <c r="G234" i="1" s="1"/>
  <c r="G235" i="1" s="1"/>
  <c r="G236" i="1" s="1"/>
  <c r="G237" i="1" s="1"/>
  <c r="G226" i="1"/>
  <c r="G227" i="1" s="1"/>
  <c r="G228" i="1" s="1"/>
  <c r="G229" i="1" s="1"/>
  <c r="G230" i="1" s="1"/>
  <c r="G217" i="1"/>
  <c r="G218" i="1" s="1"/>
  <c r="G219" i="1" s="1"/>
  <c r="G220" i="1" s="1"/>
  <c r="G221" i="1" s="1"/>
  <c r="G210" i="1"/>
  <c r="G215" i="1" s="1"/>
  <c r="G203" i="1"/>
  <c r="G204" i="1" s="1"/>
  <c r="G205" i="1" s="1"/>
  <c r="G206" i="1" s="1"/>
  <c r="G207" i="1" s="1"/>
  <c r="G196" i="1"/>
  <c r="G197" i="1" s="1"/>
  <c r="G198" i="1" s="1"/>
  <c r="G199" i="1" s="1"/>
  <c r="G200" i="1" s="1"/>
  <c r="G189" i="1"/>
  <c r="G190" i="1" s="1"/>
  <c r="G191" i="1" s="1"/>
  <c r="G192" i="1" s="1"/>
  <c r="G193" i="1" s="1"/>
  <c r="G182" i="1"/>
  <c r="G187" i="1" s="1"/>
  <c r="G173" i="1"/>
  <c r="G174" i="1" s="1"/>
  <c r="G175" i="1" s="1"/>
  <c r="G176" i="1" s="1"/>
  <c r="G177" i="1" s="1"/>
  <c r="G166" i="1"/>
  <c r="G167" i="1" s="1"/>
  <c r="G168" i="1" s="1"/>
  <c r="G169" i="1" s="1"/>
  <c r="G170" i="1" s="1"/>
  <c r="G159" i="1"/>
  <c r="G160" i="1" s="1"/>
  <c r="G161" i="1" s="1"/>
  <c r="G162" i="1" s="1"/>
  <c r="G163" i="1" s="1"/>
  <c r="G152" i="1"/>
  <c r="G157" i="1" s="1"/>
  <c r="G145" i="1"/>
  <c r="G146" i="1" s="1"/>
  <c r="G147" i="1" s="1"/>
  <c r="G148" i="1" s="1"/>
  <c r="G149" i="1" s="1"/>
  <c r="G138" i="1"/>
  <c r="G143" i="1" s="1"/>
  <c r="G129" i="1"/>
  <c r="G134" i="1" s="1"/>
  <c r="G122" i="1"/>
  <c r="G123" i="1" s="1"/>
  <c r="G124" i="1" s="1"/>
  <c r="G125" i="1" s="1"/>
  <c r="G126" i="1" s="1"/>
  <c r="G115" i="1"/>
  <c r="G120" i="1" s="1"/>
  <c r="G108" i="1"/>
  <c r="G113" i="1" s="1"/>
  <c r="G101" i="1"/>
  <c r="G102" i="1" s="1"/>
  <c r="G103" i="1" s="1"/>
  <c r="G104" i="1" s="1"/>
  <c r="G105" i="1" s="1"/>
  <c r="G94" i="1"/>
  <c r="G99" i="1" s="1"/>
  <c r="G85" i="1"/>
  <c r="G90" i="1" s="1"/>
  <c r="G78" i="1"/>
  <c r="G83" i="1" s="1"/>
  <c r="G71" i="1"/>
  <c r="G72" i="1" s="1"/>
  <c r="G73" i="1" s="1"/>
  <c r="G74" i="1" s="1"/>
  <c r="G75" i="1" s="1"/>
  <c r="G64" i="1"/>
  <c r="G65" i="1" s="1"/>
  <c r="G66" i="1" s="1"/>
  <c r="G67" i="1" s="1"/>
  <c r="G68" i="1" s="1"/>
  <c r="G57" i="1"/>
  <c r="G58" i="1" s="1"/>
  <c r="G59" i="1" s="1"/>
  <c r="G60" i="1" s="1"/>
  <c r="G61" i="1" s="1"/>
  <c r="G50" i="1"/>
  <c r="G55" i="1" s="1"/>
  <c r="G41" i="1"/>
  <c r="G42" i="1" s="1"/>
  <c r="G43" i="1" s="1"/>
  <c r="G44" i="1" s="1"/>
  <c r="G45" i="1" s="1"/>
  <c r="G34" i="1"/>
  <c r="G39" i="1" s="1"/>
  <c r="G27" i="1"/>
  <c r="G32" i="1" s="1"/>
  <c r="G20" i="1"/>
  <c r="G25" i="1" s="1"/>
  <c r="G13" i="1"/>
  <c r="G14" i="1" s="1"/>
  <c r="G6" i="1"/>
  <c r="G7" i="1" s="1"/>
  <c r="F6" i="1"/>
  <c r="F7" i="1" s="1"/>
  <c r="F576" i="1"/>
  <c r="F577" i="1" s="1"/>
  <c r="F578" i="1" s="1"/>
  <c r="F579" i="1" s="1"/>
  <c r="F580" i="1" s="1"/>
  <c r="F569" i="1"/>
  <c r="F570" i="1" s="1"/>
  <c r="F571" i="1" s="1"/>
  <c r="F572" i="1" s="1"/>
  <c r="F573" i="1" s="1"/>
  <c r="F562" i="1"/>
  <c r="F567" i="1" s="1"/>
  <c r="F555" i="1"/>
  <c r="F556" i="1" s="1"/>
  <c r="F557" i="1" s="1"/>
  <c r="F558" i="1" s="1"/>
  <c r="F559" i="1" s="1"/>
  <c r="F548" i="1"/>
  <c r="F549" i="1" s="1"/>
  <c r="F550" i="1" s="1"/>
  <c r="F551" i="1" s="1"/>
  <c r="F552" i="1" s="1"/>
  <c r="F541" i="1"/>
  <c r="F542" i="1" s="1"/>
  <c r="F543" i="1" s="1"/>
  <c r="F544" i="1" s="1"/>
  <c r="F545" i="1" s="1"/>
  <c r="F532" i="1"/>
  <c r="F533" i="1" s="1"/>
  <c r="F534" i="1" s="1"/>
  <c r="F535" i="1" s="1"/>
  <c r="F536" i="1" s="1"/>
  <c r="F525" i="1"/>
  <c r="F530" i="1" s="1"/>
  <c r="F518" i="1"/>
  <c r="F519" i="1" s="1"/>
  <c r="F520" i="1" s="1"/>
  <c r="F521" i="1" s="1"/>
  <c r="F522" i="1" s="1"/>
  <c r="F511" i="1"/>
  <c r="F516" i="1" s="1"/>
  <c r="F504" i="1"/>
  <c r="F509" i="1" s="1"/>
  <c r="F497" i="1"/>
  <c r="F502" i="1" s="1"/>
  <c r="F488" i="1"/>
  <c r="F493" i="1" s="1"/>
  <c r="F481" i="1"/>
  <c r="F482" i="1" s="1"/>
  <c r="F483" i="1" s="1"/>
  <c r="F484" i="1" s="1"/>
  <c r="F485" i="1" s="1"/>
  <c r="F474" i="1"/>
  <c r="F475" i="1" s="1"/>
  <c r="F476" i="1" s="1"/>
  <c r="F477" i="1" s="1"/>
  <c r="F478" i="1" s="1"/>
  <c r="F467" i="1"/>
  <c r="F472" i="1" s="1"/>
  <c r="F460" i="1"/>
  <c r="F465" i="1" s="1"/>
  <c r="F453" i="1"/>
  <c r="F458" i="1" s="1"/>
  <c r="F444" i="1"/>
  <c r="F449" i="1" s="1"/>
  <c r="F437" i="1"/>
  <c r="F442" i="1" s="1"/>
  <c r="F430" i="1"/>
  <c r="F431" i="1" s="1"/>
  <c r="F432" i="1" s="1"/>
  <c r="F433" i="1" s="1"/>
  <c r="F434" i="1" s="1"/>
  <c r="F423" i="1"/>
  <c r="F424" i="1" s="1"/>
  <c r="F425" i="1" s="1"/>
  <c r="F426" i="1" s="1"/>
  <c r="F427" i="1" s="1"/>
  <c r="F416" i="1"/>
  <c r="F417" i="1" s="1"/>
  <c r="F418" i="1" s="1"/>
  <c r="F419" i="1" s="1"/>
  <c r="F420" i="1" s="1"/>
  <c r="F409" i="1"/>
  <c r="F410" i="1" s="1"/>
  <c r="F411" i="1" s="1"/>
  <c r="F412" i="1" s="1"/>
  <c r="F413" i="1" s="1"/>
  <c r="F400" i="1"/>
  <c r="F405" i="1" s="1"/>
  <c r="F393" i="1"/>
  <c r="F394" i="1" s="1"/>
  <c r="F395" i="1" s="1"/>
  <c r="F396" i="1" s="1"/>
  <c r="F397" i="1" s="1"/>
  <c r="F386" i="1"/>
  <c r="F391" i="1" s="1"/>
  <c r="F379" i="1"/>
  <c r="F380" i="1" s="1"/>
  <c r="F381" i="1" s="1"/>
  <c r="F382" i="1" s="1"/>
  <c r="F383" i="1" s="1"/>
  <c r="F372" i="1"/>
  <c r="F373" i="1" s="1"/>
  <c r="F374" i="1" s="1"/>
  <c r="F375" i="1" s="1"/>
  <c r="F376" i="1" s="1"/>
  <c r="F365" i="1"/>
  <c r="F366" i="1" s="1"/>
  <c r="F367" i="1" s="1"/>
  <c r="F368" i="1" s="1"/>
  <c r="F369" i="1" s="1"/>
  <c r="F356" i="1"/>
  <c r="F357" i="1" s="1"/>
  <c r="F358" i="1" s="1"/>
  <c r="F359" i="1" s="1"/>
  <c r="F360" i="1" s="1"/>
  <c r="F349" i="1"/>
  <c r="F350" i="1" s="1"/>
  <c r="F351" i="1" s="1"/>
  <c r="F352" i="1" s="1"/>
  <c r="F353" i="1" s="1"/>
  <c r="F342" i="1"/>
  <c r="F343" i="1" s="1"/>
  <c r="F344" i="1" s="1"/>
  <c r="F345" i="1" s="1"/>
  <c r="F346" i="1" s="1"/>
  <c r="F335" i="1"/>
  <c r="F340" i="1" s="1"/>
  <c r="F328" i="1"/>
  <c r="F333" i="1" s="1"/>
  <c r="F321" i="1"/>
  <c r="F322" i="1" s="1"/>
  <c r="F323" i="1" s="1"/>
  <c r="F324" i="1" s="1"/>
  <c r="F325" i="1" s="1"/>
  <c r="F312" i="1"/>
  <c r="F313" i="1" s="1"/>
  <c r="F314" i="1" s="1"/>
  <c r="F315" i="1" s="1"/>
  <c r="F316" i="1" s="1"/>
  <c r="F305" i="1"/>
  <c r="F306" i="1" s="1"/>
  <c r="F307" i="1" s="1"/>
  <c r="F308" i="1" s="1"/>
  <c r="F309" i="1" s="1"/>
  <c r="F298" i="1"/>
  <c r="F299" i="1" s="1"/>
  <c r="F300" i="1" s="1"/>
  <c r="F301" i="1" s="1"/>
  <c r="F302" i="1" s="1"/>
  <c r="F291" i="1"/>
  <c r="F292" i="1" s="1"/>
  <c r="F293" i="1" s="1"/>
  <c r="F294" i="1" s="1"/>
  <c r="F295" i="1" s="1"/>
  <c r="F284" i="1"/>
  <c r="F289" i="1" s="1"/>
  <c r="F277" i="1"/>
  <c r="F278" i="1" s="1"/>
  <c r="F279" i="1" s="1"/>
  <c r="F280" i="1" s="1"/>
  <c r="F281" i="1" s="1"/>
  <c r="F261" i="1"/>
  <c r="F262" i="1" s="1"/>
  <c r="F263" i="1" s="1"/>
  <c r="F264" i="1" s="1"/>
  <c r="F265" i="1" s="1"/>
  <c r="F254" i="1"/>
  <c r="F255" i="1" s="1"/>
  <c r="F256" i="1" s="1"/>
  <c r="F257" i="1" s="1"/>
  <c r="F258" i="1" s="1"/>
  <c r="F247" i="1"/>
  <c r="F252" i="1" s="1"/>
  <c r="F240" i="1"/>
  <c r="F241" i="1" s="1"/>
  <c r="F242" i="1" s="1"/>
  <c r="F243" i="1" s="1"/>
  <c r="F244" i="1" s="1"/>
  <c r="F233" i="1"/>
  <c r="F234" i="1" s="1"/>
  <c r="F235" i="1" s="1"/>
  <c r="F236" i="1" s="1"/>
  <c r="F237" i="1" s="1"/>
  <c r="F226" i="1"/>
  <c r="F231" i="1" s="1"/>
  <c r="F217" i="1"/>
  <c r="F222" i="1" s="1"/>
  <c r="F210" i="1"/>
  <c r="F215" i="1" s="1"/>
  <c r="F203" i="1"/>
  <c r="F204" i="1" s="1"/>
  <c r="F205" i="1" s="1"/>
  <c r="F206" i="1" s="1"/>
  <c r="F207" i="1" s="1"/>
  <c r="F196" i="1"/>
  <c r="F197" i="1" s="1"/>
  <c r="F198" i="1" s="1"/>
  <c r="F199" i="1" s="1"/>
  <c r="F200" i="1" s="1"/>
  <c r="F189" i="1"/>
  <c r="F190" i="1" s="1"/>
  <c r="F191" i="1" s="1"/>
  <c r="F192" i="1" s="1"/>
  <c r="F193" i="1" s="1"/>
  <c r="F182" i="1"/>
  <c r="F183" i="1" s="1"/>
  <c r="F184" i="1" s="1"/>
  <c r="F185" i="1" s="1"/>
  <c r="F186" i="1" s="1"/>
  <c r="F173" i="1"/>
  <c r="F178" i="1" s="1"/>
  <c r="F166" i="1"/>
  <c r="F167" i="1" s="1"/>
  <c r="F168" i="1" s="1"/>
  <c r="F169" i="1" s="1"/>
  <c r="F170" i="1" s="1"/>
  <c r="F159" i="1"/>
  <c r="F164" i="1" s="1"/>
  <c r="F152" i="1"/>
  <c r="F157" i="1" s="1"/>
  <c r="F145" i="1"/>
  <c r="F150" i="1" s="1"/>
  <c r="F138" i="1"/>
  <c r="F143" i="1" s="1"/>
  <c r="F129" i="1"/>
  <c r="F130" i="1" s="1"/>
  <c r="F131" i="1" s="1"/>
  <c r="F132" i="1" s="1"/>
  <c r="F133" i="1" s="1"/>
  <c r="F122" i="1"/>
  <c r="F123" i="1" s="1"/>
  <c r="F124" i="1" s="1"/>
  <c r="F125" i="1" s="1"/>
  <c r="F126" i="1" s="1"/>
  <c r="F115" i="1"/>
  <c r="F120" i="1" s="1"/>
  <c r="F108" i="1"/>
  <c r="F113" i="1" s="1"/>
  <c r="F101" i="1"/>
  <c r="F106" i="1" s="1"/>
  <c r="F94" i="1"/>
  <c r="F99" i="1" s="1"/>
  <c r="F85" i="1"/>
  <c r="F90" i="1" s="1"/>
  <c r="F78" i="1"/>
  <c r="F83" i="1" s="1"/>
  <c r="F71" i="1"/>
  <c r="F76" i="1" s="1"/>
  <c r="F64" i="1"/>
  <c r="F65" i="1" s="1"/>
  <c r="F66" i="1" s="1"/>
  <c r="F67" i="1" s="1"/>
  <c r="F68" i="1" s="1"/>
  <c r="F57" i="1"/>
  <c r="F62" i="1" s="1"/>
  <c r="F50" i="1"/>
  <c r="F55" i="1" s="1"/>
  <c r="F41" i="1"/>
  <c r="F46" i="1" s="1"/>
  <c r="F34" i="1"/>
  <c r="F39" i="1" s="1"/>
  <c r="F27" i="1"/>
  <c r="F28" i="1" s="1"/>
  <c r="F29" i="1" s="1"/>
  <c r="F30" i="1" s="1"/>
  <c r="F31" i="1" s="1"/>
  <c r="F20" i="1"/>
  <c r="F21" i="1" s="1"/>
  <c r="F22" i="1" s="1"/>
  <c r="F23" i="1" s="1"/>
  <c r="F24" i="1" s="1"/>
  <c r="E576" i="1"/>
  <c r="E577" i="1" s="1"/>
  <c r="E578" i="1" s="1"/>
  <c r="E579" i="1" s="1"/>
  <c r="E580" i="1" s="1"/>
  <c r="E569" i="1"/>
  <c r="E574" i="1" s="1"/>
  <c r="E562" i="1"/>
  <c r="E567" i="1" s="1"/>
  <c r="E555" i="1"/>
  <c r="E556" i="1" s="1"/>
  <c r="E557" i="1" s="1"/>
  <c r="E558" i="1" s="1"/>
  <c r="E559" i="1" s="1"/>
  <c r="E548" i="1"/>
  <c r="E549" i="1" s="1"/>
  <c r="E550" i="1" s="1"/>
  <c r="E551" i="1" s="1"/>
  <c r="E552" i="1" s="1"/>
  <c r="E541" i="1"/>
  <c r="E542" i="1" s="1"/>
  <c r="E543" i="1" s="1"/>
  <c r="E544" i="1" s="1"/>
  <c r="E545" i="1" s="1"/>
  <c r="E532" i="1"/>
  <c r="E537" i="1" s="1"/>
  <c r="E525" i="1"/>
  <c r="E526" i="1" s="1"/>
  <c r="E527" i="1" s="1"/>
  <c r="E528" i="1" s="1"/>
  <c r="E529" i="1" s="1"/>
  <c r="E518" i="1"/>
  <c r="E519" i="1" s="1"/>
  <c r="E520" i="1" s="1"/>
  <c r="E521" i="1" s="1"/>
  <c r="E522" i="1" s="1"/>
  <c r="E511" i="1"/>
  <c r="E516" i="1" s="1"/>
  <c r="E504" i="1"/>
  <c r="E509" i="1" s="1"/>
  <c r="E497" i="1"/>
  <c r="E502" i="1" s="1"/>
  <c r="E488" i="1"/>
  <c r="E493" i="1" s="1"/>
  <c r="E481" i="1"/>
  <c r="E482" i="1" s="1"/>
  <c r="E483" i="1" s="1"/>
  <c r="E484" i="1" s="1"/>
  <c r="E485" i="1" s="1"/>
  <c r="E474" i="1"/>
  <c r="E479" i="1" s="1"/>
  <c r="E467" i="1"/>
  <c r="E468" i="1" s="1"/>
  <c r="E469" i="1" s="1"/>
  <c r="E470" i="1" s="1"/>
  <c r="E471" i="1" s="1"/>
  <c r="E460" i="1"/>
  <c r="E465" i="1" s="1"/>
  <c r="E453" i="1"/>
  <c r="E458" i="1" s="1"/>
  <c r="E444" i="1"/>
  <c r="E449" i="1" s="1"/>
  <c r="E437" i="1"/>
  <c r="E442" i="1" s="1"/>
  <c r="E430" i="1"/>
  <c r="E431" i="1" s="1"/>
  <c r="E432" i="1" s="1"/>
  <c r="E433" i="1" s="1"/>
  <c r="E434" i="1" s="1"/>
  <c r="E423" i="1"/>
  <c r="E424" i="1" s="1"/>
  <c r="E425" i="1" s="1"/>
  <c r="E426" i="1" s="1"/>
  <c r="E427" i="1" s="1"/>
  <c r="E416" i="1"/>
  <c r="E421" i="1" s="1"/>
  <c r="E409" i="1"/>
  <c r="E414" i="1" s="1"/>
  <c r="E400" i="1"/>
  <c r="E405" i="1" s="1"/>
  <c r="E393" i="1"/>
  <c r="E398" i="1" s="1"/>
  <c r="E386" i="1"/>
  <c r="E391" i="1" s="1"/>
  <c r="E379" i="1"/>
  <c r="E380" i="1" s="1"/>
  <c r="E381" i="1" s="1"/>
  <c r="E382" i="1" s="1"/>
  <c r="E383" i="1" s="1"/>
  <c r="E372" i="1"/>
  <c r="E377" i="1" s="1"/>
  <c r="E365" i="1"/>
  <c r="E370" i="1" s="1"/>
  <c r="E356" i="1"/>
  <c r="E361" i="1" s="1"/>
  <c r="E349" i="1"/>
  <c r="E350" i="1" s="1"/>
  <c r="E351" i="1" s="1"/>
  <c r="E352" i="1" s="1"/>
  <c r="E353" i="1" s="1"/>
  <c r="E342" i="1"/>
  <c r="E347" i="1" s="1"/>
  <c r="E335" i="1"/>
  <c r="E340" i="1" s="1"/>
  <c r="E328" i="1"/>
  <c r="E329" i="1" s="1"/>
  <c r="E330" i="1" s="1"/>
  <c r="E331" i="1" s="1"/>
  <c r="E332" i="1" s="1"/>
  <c r="E321" i="1"/>
  <c r="E322" i="1" s="1"/>
  <c r="E323" i="1" s="1"/>
  <c r="E324" i="1" s="1"/>
  <c r="E325" i="1" s="1"/>
  <c r="E312" i="1"/>
  <c r="E313" i="1" s="1"/>
  <c r="E314" i="1" s="1"/>
  <c r="E315" i="1" s="1"/>
  <c r="E316" i="1" s="1"/>
  <c r="E305" i="1"/>
  <c r="E306" i="1" s="1"/>
  <c r="E307" i="1" s="1"/>
  <c r="E308" i="1" s="1"/>
  <c r="E309" i="1" s="1"/>
  <c r="E298" i="1"/>
  <c r="E303" i="1" s="1"/>
  <c r="E291" i="1"/>
  <c r="E296" i="1" s="1"/>
  <c r="E284" i="1"/>
  <c r="E289" i="1" s="1"/>
  <c r="E277" i="1"/>
  <c r="E282" i="1" s="1"/>
  <c r="E261" i="1"/>
  <c r="E262" i="1" s="1"/>
  <c r="E263" i="1" s="1"/>
  <c r="E264" i="1" s="1"/>
  <c r="E265" i="1" s="1"/>
  <c r="E254" i="1"/>
  <c r="E255" i="1" s="1"/>
  <c r="E256" i="1" s="1"/>
  <c r="E257" i="1" s="1"/>
  <c r="E258" i="1" s="1"/>
  <c r="E247" i="1"/>
  <c r="E252" i="1" s="1"/>
  <c r="E240" i="1"/>
  <c r="E241" i="1" s="1"/>
  <c r="E242" i="1" s="1"/>
  <c r="E243" i="1" s="1"/>
  <c r="E244" i="1" s="1"/>
  <c r="E233" i="1"/>
  <c r="E238" i="1" s="1"/>
  <c r="E226" i="1"/>
  <c r="E231" i="1" s="1"/>
  <c r="E217" i="1"/>
  <c r="E222" i="1" s="1"/>
  <c r="E210" i="1"/>
  <c r="E215" i="1" s="1"/>
  <c r="E203" i="1"/>
  <c r="E196" i="1"/>
  <c r="E201" i="1" s="1"/>
  <c r="E189" i="1"/>
  <c r="E194" i="1" s="1"/>
  <c r="E182" i="1"/>
  <c r="E183" i="1" s="1"/>
  <c r="E184" i="1" s="1"/>
  <c r="E185" i="1" s="1"/>
  <c r="E186" i="1" s="1"/>
  <c r="E173" i="1"/>
  <c r="E178" i="1" s="1"/>
  <c r="E166" i="1"/>
  <c r="E171" i="1" s="1"/>
  <c r="E159" i="1"/>
  <c r="E164" i="1" s="1"/>
  <c r="E152" i="1"/>
  <c r="E157" i="1" s="1"/>
  <c r="E145" i="1"/>
  <c r="E146" i="1" s="1"/>
  <c r="E147" i="1" s="1"/>
  <c r="E148" i="1" s="1"/>
  <c r="E149" i="1" s="1"/>
  <c r="E138" i="1"/>
  <c r="E143" i="1" s="1"/>
  <c r="E129" i="1"/>
  <c r="E134" i="1" s="1"/>
  <c r="E122" i="1"/>
  <c r="E127" i="1" s="1"/>
  <c r="E115" i="1"/>
  <c r="E120" i="1" s="1"/>
  <c r="E108" i="1"/>
  <c r="E113" i="1" s="1"/>
  <c r="E101" i="1"/>
  <c r="E106" i="1" s="1"/>
  <c r="E94" i="1"/>
  <c r="E95" i="1" s="1"/>
  <c r="E96" i="1" s="1"/>
  <c r="E97" i="1" s="1"/>
  <c r="E98" i="1" s="1"/>
  <c r="E85" i="1"/>
  <c r="E90" i="1" s="1"/>
  <c r="E78" i="1"/>
  <c r="E79" i="1" s="1"/>
  <c r="E80" i="1" s="1"/>
  <c r="E81" i="1" s="1"/>
  <c r="E82" i="1" s="1"/>
  <c r="E71" i="1"/>
  <c r="E72" i="1" s="1"/>
  <c r="E73" i="1" s="1"/>
  <c r="E74" i="1" s="1"/>
  <c r="E75" i="1" s="1"/>
  <c r="E64" i="1"/>
  <c r="E69" i="1" s="1"/>
  <c r="E57" i="1"/>
  <c r="E50" i="1"/>
  <c r="E55" i="1" s="1"/>
  <c r="E41" i="1"/>
  <c r="E46" i="1" s="1"/>
  <c r="E6" i="1"/>
  <c r="E7" i="1" s="1"/>
  <c r="E34" i="1"/>
  <c r="E39" i="1" s="1"/>
  <c r="E27" i="1"/>
  <c r="E28" i="1" s="1"/>
  <c r="E29" i="1" s="1"/>
  <c r="E30" i="1" s="1"/>
  <c r="E31" i="1" s="1"/>
  <c r="E20" i="1"/>
  <c r="E25" i="1" s="1"/>
  <c r="B581" i="1"/>
  <c r="B577" i="1"/>
  <c r="B576" i="1"/>
  <c r="B574" i="1"/>
  <c r="B570" i="1"/>
  <c r="B569" i="1"/>
  <c r="B567" i="1"/>
  <c r="B563" i="1"/>
  <c r="B562" i="1"/>
  <c r="B560" i="1"/>
  <c r="B556" i="1"/>
  <c r="B555" i="1"/>
  <c r="B553" i="1"/>
  <c r="B549" i="1"/>
  <c r="B548" i="1"/>
  <c r="B546" i="1"/>
  <c r="B542" i="1"/>
  <c r="B537" i="1"/>
  <c r="B533" i="1"/>
  <c r="B532" i="1"/>
  <c r="B530" i="1"/>
  <c r="B526" i="1"/>
  <c r="B525" i="1"/>
  <c r="B523" i="1"/>
  <c r="B519" i="1"/>
  <c r="B518" i="1"/>
  <c r="B516" i="1"/>
  <c r="B512" i="1"/>
  <c r="B511" i="1"/>
  <c r="B509" i="1"/>
  <c r="B505" i="1"/>
  <c r="B504" i="1"/>
  <c r="B502" i="1"/>
  <c r="B498" i="1"/>
  <c r="B493" i="1"/>
  <c r="B489" i="1"/>
  <c r="B488" i="1"/>
  <c r="B486" i="1"/>
  <c r="B482" i="1"/>
  <c r="B481" i="1"/>
  <c r="B479" i="1"/>
  <c r="B475" i="1"/>
  <c r="B474" i="1"/>
  <c r="B472" i="1"/>
  <c r="B468" i="1"/>
  <c r="B467" i="1"/>
  <c r="B465" i="1"/>
  <c r="B461" i="1"/>
  <c r="B460" i="1"/>
  <c r="B458" i="1"/>
  <c r="B454" i="1"/>
  <c r="B449" i="1"/>
  <c r="B445" i="1"/>
  <c r="B444" i="1"/>
  <c r="B442" i="1"/>
  <c r="B438" i="1"/>
  <c r="B437" i="1"/>
  <c r="B435" i="1"/>
  <c r="B431" i="1"/>
  <c r="B430" i="1"/>
  <c r="B428" i="1"/>
  <c r="B424" i="1"/>
  <c r="B423" i="1"/>
  <c r="B421" i="1"/>
  <c r="B417" i="1"/>
  <c r="B416" i="1"/>
  <c r="B414" i="1"/>
  <c r="B410" i="1"/>
  <c r="B405" i="1"/>
  <c r="B401" i="1"/>
  <c r="B400" i="1"/>
  <c r="B398" i="1"/>
  <c r="B394" i="1"/>
  <c r="B393" i="1"/>
  <c r="B391" i="1"/>
  <c r="B387" i="1"/>
  <c r="B386" i="1"/>
  <c r="B384" i="1"/>
  <c r="B380" i="1"/>
  <c r="B379" i="1"/>
  <c r="B377" i="1"/>
  <c r="B373" i="1"/>
  <c r="B372" i="1"/>
  <c r="B370" i="1"/>
  <c r="B366" i="1"/>
  <c r="B361" i="1"/>
  <c r="B357" i="1"/>
  <c r="B356" i="1"/>
  <c r="B354" i="1"/>
  <c r="B350" i="1"/>
  <c r="B349" i="1"/>
  <c r="B347" i="1"/>
  <c r="B343" i="1"/>
  <c r="B342" i="1"/>
  <c r="B340" i="1"/>
  <c r="B336" i="1"/>
  <c r="B335" i="1"/>
  <c r="B333" i="1"/>
  <c r="B329" i="1"/>
  <c r="B328" i="1"/>
  <c r="B326" i="1"/>
  <c r="B322" i="1"/>
  <c r="B317" i="1"/>
  <c r="B313" i="1"/>
  <c r="B312" i="1"/>
  <c r="B310" i="1"/>
  <c r="B306" i="1"/>
  <c r="B305" i="1"/>
  <c r="B303" i="1"/>
  <c r="B299" i="1"/>
  <c r="B298" i="1"/>
  <c r="B296" i="1"/>
  <c r="B292" i="1"/>
  <c r="B291" i="1"/>
  <c r="B289" i="1"/>
  <c r="B285" i="1"/>
  <c r="B284" i="1"/>
  <c r="B282" i="1"/>
  <c r="B278" i="1"/>
  <c r="B266" i="1"/>
  <c r="B262" i="1"/>
  <c r="B261" i="1"/>
  <c r="B259" i="1"/>
  <c r="B255" i="1"/>
  <c r="B254" i="1"/>
  <c r="B252" i="1"/>
  <c r="B248" i="1"/>
  <c r="B247" i="1"/>
  <c r="B245" i="1"/>
  <c r="B241" i="1"/>
  <c r="B240" i="1"/>
  <c r="B238" i="1"/>
  <c r="B234" i="1"/>
  <c r="B233" i="1"/>
  <c r="B231" i="1"/>
  <c r="B227" i="1"/>
  <c r="B222" i="1"/>
  <c r="B218" i="1"/>
  <c r="B217" i="1"/>
  <c r="B215" i="1"/>
  <c r="B211" i="1"/>
  <c r="B210" i="1"/>
  <c r="B208" i="1"/>
  <c r="B204" i="1"/>
  <c r="B203" i="1"/>
  <c r="B201" i="1"/>
  <c r="B197" i="1"/>
  <c r="B196" i="1"/>
  <c r="B194" i="1"/>
  <c r="B190" i="1"/>
  <c r="B189" i="1"/>
  <c r="B187" i="1"/>
  <c r="B183" i="1"/>
  <c r="B178" i="1"/>
  <c r="B174" i="1"/>
  <c r="B173" i="1"/>
  <c r="B171" i="1"/>
  <c r="B167" i="1"/>
  <c r="B166" i="1"/>
  <c r="B164" i="1"/>
  <c r="B160" i="1"/>
  <c r="B159" i="1"/>
  <c r="B157" i="1"/>
  <c r="B153" i="1"/>
  <c r="B152" i="1"/>
  <c r="B150" i="1"/>
  <c r="B146" i="1"/>
  <c r="B145" i="1"/>
  <c r="B143" i="1"/>
  <c r="B139" i="1"/>
  <c r="B134" i="1"/>
  <c r="B130" i="1"/>
  <c r="B129" i="1"/>
  <c r="B127" i="1"/>
  <c r="B123" i="1"/>
  <c r="B122" i="1"/>
  <c r="B120" i="1"/>
  <c r="B116" i="1"/>
  <c r="B115" i="1"/>
  <c r="B113" i="1"/>
  <c r="B109" i="1"/>
  <c r="B108" i="1"/>
  <c r="B106" i="1"/>
  <c r="B102" i="1"/>
  <c r="B101" i="1"/>
  <c r="B99" i="1"/>
  <c r="B95" i="1"/>
  <c r="B90" i="1"/>
  <c r="B86" i="1"/>
  <c r="B85" i="1"/>
  <c r="B83" i="1"/>
  <c r="B79" i="1"/>
  <c r="B78" i="1"/>
  <c r="B76" i="1"/>
  <c r="B72" i="1"/>
  <c r="B71" i="1"/>
  <c r="B69" i="1"/>
  <c r="B65" i="1"/>
  <c r="B64" i="1"/>
  <c r="B62" i="1"/>
  <c r="B58" i="1"/>
  <c r="B57" i="1"/>
  <c r="B55" i="1"/>
  <c r="B51" i="1"/>
  <c r="B46" i="1"/>
  <c r="B42" i="1"/>
  <c r="B41" i="1"/>
  <c r="B39" i="1"/>
  <c r="B35" i="1"/>
  <c r="B34" i="1"/>
  <c r="B32" i="1"/>
  <c r="B28" i="1"/>
  <c r="B27" i="1"/>
  <c r="B25" i="1"/>
  <c r="B21" i="1"/>
  <c r="B20" i="1"/>
  <c r="B18" i="1"/>
  <c r="B14" i="1"/>
  <c r="B13" i="1"/>
  <c r="B11" i="1"/>
  <c r="B7" i="1"/>
  <c r="A581" i="1"/>
  <c r="A577" i="1"/>
  <c r="A576" i="1"/>
  <c r="A574" i="1"/>
  <c r="A570" i="1"/>
  <c r="A569" i="1"/>
  <c r="A567" i="1"/>
  <c r="A563" i="1"/>
  <c r="A562" i="1"/>
  <c r="A560" i="1"/>
  <c r="A556" i="1"/>
  <c r="A555" i="1"/>
  <c r="A553" i="1"/>
  <c r="A549" i="1"/>
  <c r="A548" i="1"/>
  <c r="A546" i="1"/>
  <c r="A542" i="1"/>
  <c r="A541" i="1"/>
  <c r="A537" i="1"/>
  <c r="A533" i="1"/>
  <c r="A532" i="1"/>
  <c r="A530" i="1"/>
  <c r="A526" i="1"/>
  <c r="A525" i="1"/>
  <c r="A523" i="1"/>
  <c r="A519" i="1"/>
  <c r="A518" i="1"/>
  <c r="A516" i="1"/>
  <c r="A512" i="1"/>
  <c r="A511" i="1"/>
  <c r="A509" i="1"/>
  <c r="A505" i="1"/>
  <c r="A504" i="1"/>
  <c r="A502" i="1"/>
  <c r="A498" i="1"/>
  <c r="A497" i="1"/>
  <c r="A493" i="1"/>
  <c r="A489" i="1"/>
  <c r="A488" i="1"/>
  <c r="A486" i="1"/>
  <c r="A482" i="1"/>
  <c r="A481" i="1"/>
  <c r="A479" i="1"/>
  <c r="A475" i="1"/>
  <c r="A474" i="1"/>
  <c r="A472" i="1"/>
  <c r="A468" i="1"/>
  <c r="A467" i="1"/>
  <c r="A465" i="1"/>
  <c r="A461" i="1"/>
  <c r="A460" i="1"/>
  <c r="A458" i="1"/>
  <c r="A454" i="1"/>
  <c r="A453" i="1"/>
  <c r="A449" i="1"/>
  <c r="A445" i="1"/>
  <c r="A444" i="1"/>
  <c r="A442" i="1"/>
  <c r="A438" i="1"/>
  <c r="A437" i="1"/>
  <c r="A435" i="1"/>
  <c r="A431" i="1"/>
  <c r="A430" i="1"/>
  <c r="A428" i="1"/>
  <c r="A424" i="1"/>
  <c r="A423" i="1"/>
  <c r="A421" i="1"/>
  <c r="A417" i="1"/>
  <c r="A416" i="1"/>
  <c r="A414" i="1"/>
  <c r="A410" i="1"/>
  <c r="A409" i="1"/>
  <c r="A405" i="1"/>
  <c r="A401" i="1"/>
  <c r="A400" i="1"/>
  <c r="A398" i="1"/>
  <c r="A394" i="1"/>
  <c r="A393" i="1"/>
  <c r="A391" i="1"/>
  <c r="A387" i="1"/>
  <c r="A386" i="1"/>
  <c r="A384" i="1"/>
  <c r="A380" i="1"/>
  <c r="A379" i="1"/>
  <c r="A377" i="1"/>
  <c r="A373" i="1"/>
  <c r="A372" i="1"/>
  <c r="A370" i="1"/>
  <c r="A366" i="1"/>
  <c r="A365" i="1"/>
  <c r="A361" i="1"/>
  <c r="A357" i="1"/>
  <c r="A356" i="1"/>
  <c r="A354" i="1"/>
  <c r="A350" i="1"/>
  <c r="A349" i="1"/>
  <c r="A347" i="1"/>
  <c r="A343" i="1"/>
  <c r="A342" i="1"/>
  <c r="A340" i="1"/>
  <c r="A336" i="1"/>
  <c r="A335" i="1"/>
  <c r="A333" i="1"/>
  <c r="A329" i="1"/>
  <c r="A328" i="1"/>
  <c r="A326" i="1"/>
  <c r="A322" i="1"/>
  <c r="A321" i="1"/>
  <c r="A317" i="1"/>
  <c r="A313" i="1"/>
  <c r="A312" i="1"/>
  <c r="A310" i="1"/>
  <c r="A306" i="1"/>
  <c r="A305" i="1"/>
  <c r="A303" i="1"/>
  <c r="A299" i="1"/>
  <c r="A298" i="1"/>
  <c r="A296" i="1"/>
  <c r="A292" i="1"/>
  <c r="A291" i="1"/>
  <c r="A289" i="1"/>
  <c r="A285" i="1"/>
  <c r="A284" i="1"/>
  <c r="A282" i="1"/>
  <c r="A278" i="1"/>
  <c r="A277" i="1"/>
  <c r="A266" i="1"/>
  <c r="A262" i="1"/>
  <c r="A261" i="1"/>
  <c r="A259" i="1"/>
  <c r="A255" i="1"/>
  <c r="A254" i="1"/>
  <c r="A252" i="1"/>
  <c r="A248" i="1"/>
  <c r="A247" i="1"/>
  <c r="A245" i="1"/>
  <c r="A241" i="1"/>
  <c r="A240" i="1"/>
  <c r="A238" i="1"/>
  <c r="A234" i="1"/>
  <c r="A233" i="1"/>
  <c r="A231" i="1"/>
  <c r="A227" i="1"/>
  <c r="A226" i="1"/>
  <c r="A222" i="1"/>
  <c r="A218" i="1"/>
  <c r="A217" i="1"/>
  <c r="A215" i="1"/>
  <c r="A211" i="1"/>
  <c r="A210" i="1"/>
  <c r="A208" i="1"/>
  <c r="A204" i="1"/>
  <c r="A203" i="1"/>
  <c r="A201" i="1"/>
  <c r="A197" i="1"/>
  <c r="A196" i="1"/>
  <c r="A194" i="1"/>
  <c r="A190" i="1"/>
  <c r="A189" i="1"/>
  <c r="A187" i="1"/>
  <c r="A183" i="1"/>
  <c r="A182" i="1"/>
  <c r="A178" i="1"/>
  <c r="A174" i="1"/>
  <c r="A173" i="1"/>
  <c r="A171" i="1"/>
  <c r="A167" i="1"/>
  <c r="A166" i="1"/>
  <c r="A164" i="1"/>
  <c r="A160" i="1"/>
  <c r="A159" i="1"/>
  <c r="A157" i="1"/>
  <c r="A153" i="1"/>
  <c r="A152" i="1"/>
  <c r="A150" i="1"/>
  <c r="A146" i="1"/>
  <c r="A145" i="1"/>
  <c r="A143" i="1"/>
  <c r="A139" i="1"/>
  <c r="A138" i="1"/>
  <c r="A134" i="1"/>
  <c r="A130" i="1"/>
  <c r="A129" i="1"/>
  <c r="A127" i="1"/>
  <c r="A123" i="1"/>
  <c r="A122" i="1"/>
  <c r="A120" i="1"/>
  <c r="A116" i="1"/>
  <c r="A115" i="1"/>
  <c r="A113" i="1"/>
  <c r="A109" i="1"/>
  <c r="A108" i="1"/>
  <c r="A106" i="1"/>
  <c r="A102" i="1"/>
  <c r="A101" i="1"/>
  <c r="A99" i="1"/>
  <c r="A95" i="1"/>
  <c r="A94" i="1"/>
  <c r="A90" i="1"/>
  <c r="A86" i="1"/>
  <c r="A85" i="1"/>
  <c r="A83" i="1"/>
  <c r="A79" i="1"/>
  <c r="A78" i="1"/>
  <c r="A76" i="1"/>
  <c r="A72" i="1"/>
  <c r="A71" i="1"/>
  <c r="A69" i="1"/>
  <c r="A65" i="1"/>
  <c r="A64" i="1"/>
  <c r="A62" i="1"/>
  <c r="A58" i="1"/>
  <c r="A57" i="1"/>
  <c r="A55" i="1"/>
  <c r="A51" i="1"/>
  <c r="A50" i="1"/>
  <c r="A46" i="1"/>
  <c r="A42" i="1"/>
  <c r="A41" i="1"/>
  <c r="A39" i="1"/>
  <c r="A35" i="1"/>
  <c r="A34" i="1"/>
  <c r="A32" i="1"/>
  <c r="A28" i="1"/>
  <c r="A27" i="1"/>
  <c r="A25" i="1"/>
  <c r="A21" i="1"/>
  <c r="A20" i="1"/>
  <c r="A18" i="1"/>
  <c r="A14" i="1"/>
  <c r="A13" i="1"/>
  <c r="A11" i="1"/>
  <c r="A7" i="1"/>
  <c r="L581" i="1"/>
  <c r="J581" i="1"/>
  <c r="D581" i="1"/>
  <c r="I577" i="1"/>
  <c r="I578" i="1" s="1"/>
  <c r="I579" i="1" s="1"/>
  <c r="I580" i="1" s="1"/>
  <c r="D577" i="1"/>
  <c r="K574" i="1"/>
  <c r="I574" i="1"/>
  <c r="D574" i="1"/>
  <c r="K570" i="1"/>
  <c r="K571" i="1" s="1"/>
  <c r="K572" i="1" s="1"/>
  <c r="K573" i="1" s="1"/>
  <c r="J570" i="1"/>
  <c r="J571" i="1" s="1"/>
  <c r="J572" i="1" s="1"/>
  <c r="J573" i="1" s="1"/>
  <c r="I570" i="1"/>
  <c r="I571" i="1" s="1"/>
  <c r="I572" i="1" s="1"/>
  <c r="I573" i="1" s="1"/>
  <c r="D570" i="1"/>
  <c r="D571" i="1" s="1"/>
  <c r="D572" i="1" s="1"/>
  <c r="D573" i="1" s="1"/>
  <c r="I567" i="1"/>
  <c r="D567" i="1"/>
  <c r="D563" i="1"/>
  <c r="D564" i="1" s="1"/>
  <c r="D565" i="1" s="1"/>
  <c r="D566" i="1" s="1"/>
  <c r="D560" i="1"/>
  <c r="D556" i="1"/>
  <c r="D557" i="1" s="1"/>
  <c r="D558" i="1" s="1"/>
  <c r="D559" i="1" s="1"/>
  <c r="L553" i="1"/>
  <c r="D553" i="1"/>
  <c r="L549" i="1"/>
  <c r="L550" i="1" s="1"/>
  <c r="L551" i="1" s="1"/>
  <c r="L552" i="1" s="1"/>
  <c r="K549" i="1"/>
  <c r="K550" i="1" s="1"/>
  <c r="K551" i="1" s="1"/>
  <c r="K552" i="1" s="1"/>
  <c r="J549" i="1"/>
  <c r="J550" i="1" s="1"/>
  <c r="J551" i="1" s="1"/>
  <c r="J552" i="1" s="1"/>
  <c r="I549" i="1"/>
  <c r="I550" i="1" s="1"/>
  <c r="I551" i="1" s="1"/>
  <c r="I552" i="1" s="1"/>
  <c r="D549" i="1"/>
  <c r="D550" i="1" s="1"/>
  <c r="D551" i="1" s="1"/>
  <c r="D552" i="1" s="1"/>
  <c r="J546" i="1"/>
  <c r="I546" i="1"/>
  <c r="D546" i="1"/>
  <c r="K542" i="1"/>
  <c r="K543" i="1" s="1"/>
  <c r="K544" i="1" s="1"/>
  <c r="K545" i="1" s="1"/>
  <c r="J542" i="1"/>
  <c r="J543" i="1" s="1"/>
  <c r="J544" i="1" s="1"/>
  <c r="J545" i="1" s="1"/>
  <c r="D542" i="1"/>
  <c r="D543" i="1" s="1"/>
  <c r="D544" i="1" s="1"/>
  <c r="D545" i="1" s="1"/>
  <c r="D537" i="1"/>
  <c r="D533" i="1"/>
  <c r="D534" i="1" s="1"/>
  <c r="D535" i="1" s="1"/>
  <c r="D536" i="1" s="1"/>
  <c r="D530" i="1"/>
  <c r="D526" i="1"/>
  <c r="D527" i="1" s="1"/>
  <c r="D528" i="1" s="1"/>
  <c r="D529" i="1" s="1"/>
  <c r="L523" i="1"/>
  <c r="J523" i="1"/>
  <c r="D523" i="1"/>
  <c r="D519" i="1"/>
  <c r="D520" i="1" s="1"/>
  <c r="D521" i="1" s="1"/>
  <c r="D522" i="1" s="1"/>
  <c r="J516" i="1"/>
  <c r="D516" i="1"/>
  <c r="K512" i="1"/>
  <c r="K513" i="1" s="1"/>
  <c r="K514" i="1" s="1"/>
  <c r="K515" i="1" s="1"/>
  <c r="D512" i="1"/>
  <c r="D513" i="1" s="1"/>
  <c r="D514" i="1" s="1"/>
  <c r="D515" i="1" s="1"/>
  <c r="D509" i="1"/>
  <c r="D505" i="1"/>
  <c r="D506" i="1" s="1"/>
  <c r="D507" i="1" s="1"/>
  <c r="D508" i="1" s="1"/>
  <c r="D502" i="1"/>
  <c r="D498" i="1"/>
  <c r="D499" i="1" s="1"/>
  <c r="D500" i="1" s="1"/>
  <c r="D501" i="1" s="1"/>
  <c r="D493" i="1"/>
  <c r="L489" i="1"/>
  <c r="L490" i="1" s="1"/>
  <c r="L491" i="1" s="1"/>
  <c r="L492" i="1" s="1"/>
  <c r="K489" i="1"/>
  <c r="K490" i="1" s="1"/>
  <c r="K491" i="1" s="1"/>
  <c r="K492" i="1" s="1"/>
  <c r="D489" i="1"/>
  <c r="D490" i="1" s="1"/>
  <c r="D491" i="1" s="1"/>
  <c r="D492" i="1" s="1"/>
  <c r="I486" i="1"/>
  <c r="D486" i="1"/>
  <c r="K482" i="1"/>
  <c r="K483" i="1" s="1"/>
  <c r="K484" i="1" s="1"/>
  <c r="K485" i="1" s="1"/>
  <c r="D482" i="1"/>
  <c r="D483" i="1" s="1"/>
  <c r="D484" i="1" s="1"/>
  <c r="D485" i="1" s="1"/>
  <c r="D479" i="1"/>
  <c r="D475" i="1"/>
  <c r="D476" i="1" s="1"/>
  <c r="D477" i="1" s="1"/>
  <c r="D478" i="1" s="1"/>
  <c r="D472" i="1"/>
  <c r="D468" i="1"/>
  <c r="D469" i="1" s="1"/>
  <c r="D470" i="1" s="1"/>
  <c r="D471" i="1" s="1"/>
  <c r="L465" i="1"/>
  <c r="D465" i="1"/>
  <c r="D461" i="1"/>
  <c r="D462" i="1" s="1"/>
  <c r="D463" i="1" s="1"/>
  <c r="D464" i="1" s="1"/>
  <c r="K458" i="1"/>
  <c r="D458" i="1"/>
  <c r="K454" i="1"/>
  <c r="K455" i="1" s="1"/>
  <c r="K456" i="1" s="1"/>
  <c r="K457" i="1" s="1"/>
  <c r="I454" i="1"/>
  <c r="I455" i="1" s="1"/>
  <c r="I456" i="1" s="1"/>
  <c r="I457" i="1" s="1"/>
  <c r="D454" i="1"/>
  <c r="D455" i="1" s="1"/>
  <c r="D456" i="1" s="1"/>
  <c r="D457" i="1" s="1"/>
  <c r="D449" i="1"/>
  <c r="I445" i="1"/>
  <c r="I446" i="1" s="1"/>
  <c r="I447" i="1" s="1"/>
  <c r="I448" i="1" s="1"/>
  <c r="D445" i="1"/>
  <c r="D446" i="1" s="1"/>
  <c r="D447" i="1" s="1"/>
  <c r="D448" i="1" s="1"/>
  <c r="D442" i="1"/>
  <c r="D438" i="1"/>
  <c r="D439" i="1" s="1"/>
  <c r="D440" i="1" s="1"/>
  <c r="D441" i="1" s="1"/>
  <c r="L435" i="1"/>
  <c r="D435" i="1"/>
  <c r="L431" i="1"/>
  <c r="L432" i="1" s="1"/>
  <c r="L433" i="1" s="1"/>
  <c r="L434" i="1" s="1"/>
  <c r="D431" i="1"/>
  <c r="D432" i="1" s="1"/>
  <c r="D433" i="1" s="1"/>
  <c r="D434" i="1" s="1"/>
  <c r="I428" i="1"/>
  <c r="D428" i="1"/>
  <c r="L424" i="1"/>
  <c r="L425" i="1" s="1"/>
  <c r="L426" i="1" s="1"/>
  <c r="L427" i="1" s="1"/>
  <c r="K424" i="1"/>
  <c r="K425" i="1" s="1"/>
  <c r="K426" i="1" s="1"/>
  <c r="K427" i="1" s="1"/>
  <c r="D424" i="1"/>
  <c r="D425" i="1" s="1"/>
  <c r="D426" i="1" s="1"/>
  <c r="D427" i="1" s="1"/>
  <c r="D421" i="1"/>
  <c r="D417" i="1"/>
  <c r="D418" i="1" s="1"/>
  <c r="D419" i="1" s="1"/>
  <c r="D420" i="1" s="1"/>
  <c r="D414" i="1"/>
  <c r="D410" i="1"/>
  <c r="D411" i="1" s="1"/>
  <c r="D412" i="1" s="1"/>
  <c r="D413" i="1" s="1"/>
  <c r="D405" i="1"/>
  <c r="I401" i="1"/>
  <c r="I402" i="1" s="1"/>
  <c r="I403" i="1" s="1"/>
  <c r="I404" i="1" s="1"/>
  <c r="D401" i="1"/>
  <c r="D402" i="1" s="1"/>
  <c r="D403" i="1" s="1"/>
  <c r="D404" i="1" s="1"/>
  <c r="K398" i="1"/>
  <c r="I398" i="1"/>
  <c r="D398" i="1"/>
  <c r="K394" i="1"/>
  <c r="K395" i="1" s="1"/>
  <c r="K396" i="1" s="1"/>
  <c r="K397" i="1" s="1"/>
  <c r="D394" i="1"/>
  <c r="D395" i="1" s="1"/>
  <c r="D396" i="1" s="1"/>
  <c r="D397" i="1" s="1"/>
  <c r="J391" i="1"/>
  <c r="D391" i="1"/>
  <c r="D387" i="1"/>
  <c r="D388" i="1" s="1"/>
  <c r="D389" i="1" s="1"/>
  <c r="D390" i="1" s="1"/>
  <c r="D384" i="1"/>
  <c r="D380" i="1"/>
  <c r="D381" i="1" s="1"/>
  <c r="D382" i="1" s="1"/>
  <c r="D383" i="1" s="1"/>
  <c r="D377" i="1"/>
  <c r="K373" i="1"/>
  <c r="K374" i="1" s="1"/>
  <c r="K375" i="1" s="1"/>
  <c r="K376" i="1" s="1"/>
  <c r="D373" i="1"/>
  <c r="D374" i="1" s="1"/>
  <c r="D375" i="1" s="1"/>
  <c r="D376" i="1" s="1"/>
  <c r="D370" i="1"/>
  <c r="K366" i="1"/>
  <c r="K367" i="1" s="1"/>
  <c r="K368" i="1" s="1"/>
  <c r="K369" i="1" s="1"/>
  <c r="D366" i="1"/>
  <c r="D367" i="1" s="1"/>
  <c r="D368" i="1" s="1"/>
  <c r="D369" i="1" s="1"/>
  <c r="D361" i="1"/>
  <c r="D357" i="1"/>
  <c r="D358" i="1" s="1"/>
  <c r="D359" i="1" s="1"/>
  <c r="D360" i="1" s="1"/>
  <c r="D354" i="1"/>
  <c r="D350" i="1"/>
  <c r="D351" i="1" s="1"/>
  <c r="D352" i="1" s="1"/>
  <c r="D353" i="1" s="1"/>
  <c r="D347" i="1"/>
  <c r="D343" i="1"/>
  <c r="D344" i="1" s="1"/>
  <c r="D345" i="1" s="1"/>
  <c r="D346" i="1" s="1"/>
  <c r="D340" i="1"/>
  <c r="D336" i="1"/>
  <c r="D337" i="1" s="1"/>
  <c r="D338" i="1" s="1"/>
  <c r="D339" i="1" s="1"/>
  <c r="D333" i="1"/>
  <c r="D329" i="1"/>
  <c r="D330" i="1" s="1"/>
  <c r="D331" i="1" s="1"/>
  <c r="D332" i="1" s="1"/>
  <c r="D326" i="1"/>
  <c r="D322" i="1"/>
  <c r="D323" i="1" s="1"/>
  <c r="D324" i="1" s="1"/>
  <c r="D325" i="1" s="1"/>
  <c r="D313" i="1"/>
  <c r="D314" i="1" s="1"/>
  <c r="D315" i="1" s="1"/>
  <c r="D316" i="1" s="1"/>
  <c r="I317" i="1"/>
  <c r="D317" i="1"/>
  <c r="D310" i="1"/>
  <c r="I306" i="1"/>
  <c r="I307" i="1" s="1"/>
  <c r="I308" i="1" s="1"/>
  <c r="I309" i="1" s="1"/>
  <c r="D306" i="1"/>
  <c r="D307" i="1" s="1"/>
  <c r="D308" i="1" s="1"/>
  <c r="D309" i="1" s="1"/>
  <c r="D303" i="1"/>
  <c r="D299" i="1"/>
  <c r="D300" i="1" s="1"/>
  <c r="D301" i="1" s="1"/>
  <c r="D302" i="1" s="1"/>
  <c r="D296" i="1"/>
  <c r="D292" i="1"/>
  <c r="D293" i="1" s="1"/>
  <c r="D294" i="1" s="1"/>
  <c r="D295" i="1" s="1"/>
  <c r="L285" i="1"/>
  <c r="L286" i="1" s="1"/>
  <c r="L287" i="1" s="1"/>
  <c r="L288" i="1" s="1"/>
  <c r="D289" i="1"/>
  <c r="D285" i="1"/>
  <c r="D286" i="1" s="1"/>
  <c r="D287" i="1" s="1"/>
  <c r="D288" i="1" s="1"/>
  <c r="D282" i="1"/>
  <c r="D278" i="1"/>
  <c r="D279" i="1" s="1"/>
  <c r="D280" i="1" s="1"/>
  <c r="D281" i="1" s="1"/>
  <c r="D266" i="1"/>
  <c r="D262" i="1"/>
  <c r="D263" i="1" s="1"/>
  <c r="D264" i="1" s="1"/>
  <c r="D265" i="1" s="1"/>
  <c r="D259" i="1"/>
  <c r="D255" i="1"/>
  <c r="D256" i="1" s="1"/>
  <c r="D257" i="1" s="1"/>
  <c r="D258" i="1" s="1"/>
  <c r="I248" i="1"/>
  <c r="I249" i="1" s="1"/>
  <c r="I250" i="1" s="1"/>
  <c r="I251" i="1" s="1"/>
  <c r="D252" i="1"/>
  <c r="D248" i="1"/>
  <c r="D249" i="1" s="1"/>
  <c r="D250" i="1" s="1"/>
  <c r="D251" i="1" s="1"/>
  <c r="J241" i="1"/>
  <c r="J242" i="1" s="1"/>
  <c r="J243" i="1" s="1"/>
  <c r="J244" i="1" s="1"/>
  <c r="D245" i="1"/>
  <c r="D241" i="1"/>
  <c r="D242" i="1" s="1"/>
  <c r="D243" i="1" s="1"/>
  <c r="D244" i="1" s="1"/>
  <c r="D238" i="1"/>
  <c r="D234" i="1"/>
  <c r="D235" i="1" s="1"/>
  <c r="D236" i="1" s="1"/>
  <c r="D237" i="1" s="1"/>
  <c r="D231" i="1"/>
  <c r="D227" i="1"/>
  <c r="D228" i="1" s="1"/>
  <c r="D229" i="1" s="1"/>
  <c r="D230" i="1" s="1"/>
  <c r="D222" i="1"/>
  <c r="D218" i="1"/>
  <c r="D219" i="1" s="1"/>
  <c r="D220" i="1" s="1"/>
  <c r="D221" i="1" s="1"/>
  <c r="D215" i="1"/>
  <c r="D211" i="1"/>
  <c r="D212" i="1" s="1"/>
  <c r="D213" i="1" s="1"/>
  <c r="D214" i="1" s="1"/>
  <c r="D208" i="1"/>
  <c r="D204" i="1"/>
  <c r="D205" i="1" s="1"/>
  <c r="D206" i="1" s="1"/>
  <c r="D207" i="1" s="1"/>
  <c r="D201" i="1"/>
  <c r="D197" i="1"/>
  <c r="D198" i="1" s="1"/>
  <c r="D199" i="1" s="1"/>
  <c r="D200" i="1" s="1"/>
  <c r="D194" i="1"/>
  <c r="D190" i="1"/>
  <c r="D191" i="1" s="1"/>
  <c r="D192" i="1" s="1"/>
  <c r="D193" i="1" s="1"/>
  <c r="D187" i="1"/>
  <c r="D183" i="1"/>
  <c r="D184" i="1" s="1"/>
  <c r="D185" i="1" s="1"/>
  <c r="D186" i="1" s="1"/>
  <c r="D178" i="1"/>
  <c r="D174" i="1"/>
  <c r="D175" i="1" s="1"/>
  <c r="D176" i="1" s="1"/>
  <c r="D177" i="1" s="1"/>
  <c r="D171" i="1"/>
  <c r="D167" i="1"/>
  <c r="D168" i="1" s="1"/>
  <c r="D169" i="1" s="1"/>
  <c r="D170" i="1" s="1"/>
  <c r="L164" i="1"/>
  <c r="D160" i="1"/>
  <c r="D161" i="1" s="1"/>
  <c r="D162" i="1" s="1"/>
  <c r="D163" i="1" s="1"/>
  <c r="D157" i="1"/>
  <c r="D153" i="1"/>
  <c r="D154" i="1" s="1"/>
  <c r="D155" i="1" s="1"/>
  <c r="D156" i="1" s="1"/>
  <c r="D150" i="1"/>
  <c r="D146" i="1"/>
  <c r="D147" i="1" s="1"/>
  <c r="D148" i="1" s="1"/>
  <c r="D149" i="1" s="1"/>
  <c r="D143" i="1"/>
  <c r="D139" i="1"/>
  <c r="D140" i="1" s="1"/>
  <c r="D141" i="1" s="1"/>
  <c r="D142" i="1" s="1"/>
  <c r="D134" i="1"/>
  <c r="D130" i="1"/>
  <c r="D131" i="1" s="1"/>
  <c r="D132" i="1" s="1"/>
  <c r="D133" i="1" s="1"/>
  <c r="D127" i="1"/>
  <c r="D123" i="1"/>
  <c r="D124" i="1" s="1"/>
  <c r="D125" i="1" s="1"/>
  <c r="D126" i="1" s="1"/>
  <c r="D120" i="1"/>
  <c r="D116" i="1"/>
  <c r="D113" i="1"/>
  <c r="D109" i="1"/>
  <c r="D110" i="1" s="1"/>
  <c r="D111" i="1" s="1"/>
  <c r="D112" i="1" s="1"/>
  <c r="D106" i="1"/>
  <c r="D102" i="1"/>
  <c r="D103" i="1" s="1"/>
  <c r="D104" i="1" s="1"/>
  <c r="D105" i="1" s="1"/>
  <c r="D99" i="1"/>
  <c r="D95" i="1"/>
  <c r="D96" i="1" s="1"/>
  <c r="D97" i="1" s="1"/>
  <c r="D98" i="1" s="1"/>
  <c r="D90" i="1"/>
  <c r="D86" i="1"/>
  <c r="D87" i="1" s="1"/>
  <c r="D88" i="1" s="1"/>
  <c r="D89" i="1" s="1"/>
  <c r="D83" i="1"/>
  <c r="D79" i="1"/>
  <c r="D80" i="1" s="1"/>
  <c r="D81" i="1" s="1"/>
  <c r="D82" i="1" s="1"/>
  <c r="D76" i="1"/>
  <c r="D72" i="1"/>
  <c r="D73" i="1" s="1"/>
  <c r="D74" i="1" s="1"/>
  <c r="D75" i="1" s="1"/>
  <c r="D69" i="1"/>
  <c r="D65" i="1"/>
  <c r="D66" i="1" s="1"/>
  <c r="D67" i="1" s="1"/>
  <c r="D68" i="1" s="1"/>
  <c r="D62" i="1"/>
  <c r="D58" i="1"/>
  <c r="D59" i="1" s="1"/>
  <c r="D60" i="1" s="1"/>
  <c r="D61" i="1" s="1"/>
  <c r="D55" i="1"/>
  <c r="D51" i="1"/>
  <c r="D52" i="1" s="1"/>
  <c r="D53" i="1" s="1"/>
  <c r="D54" i="1" s="1"/>
  <c r="D46" i="1"/>
  <c r="D42" i="1"/>
  <c r="D43" i="1" s="1"/>
  <c r="D44" i="1" s="1"/>
  <c r="D45" i="1" s="1"/>
  <c r="D32" i="1"/>
  <c r="D28" i="1"/>
  <c r="D29" i="1" s="1"/>
  <c r="D30" i="1" s="1"/>
  <c r="D31" i="1" s="1"/>
  <c r="D21" i="1"/>
  <c r="C8" i="4"/>
  <c r="C6" i="4"/>
  <c r="J421" i="1" l="1"/>
  <c r="J303" i="1"/>
  <c r="K248" i="1"/>
  <c r="K249" i="1" s="1"/>
  <c r="K250" i="1" s="1"/>
  <c r="K251" i="1" s="1"/>
  <c r="K431" i="1"/>
  <c r="K432" i="1" s="1"/>
  <c r="K433" i="1" s="1"/>
  <c r="K434" i="1" s="1"/>
  <c r="J533" i="1"/>
  <c r="J534" i="1" s="1"/>
  <c r="J535" i="1" s="1"/>
  <c r="J536" i="1" s="1"/>
  <c r="J505" i="1"/>
  <c r="J506" i="1" s="1"/>
  <c r="J507" i="1" s="1"/>
  <c r="J508" i="1" s="1"/>
  <c r="K581" i="1"/>
  <c r="J563" i="1"/>
  <c r="J564" i="1" s="1"/>
  <c r="J565" i="1" s="1"/>
  <c r="J566" i="1" s="1"/>
  <c r="J475" i="1"/>
  <c r="J476" i="1" s="1"/>
  <c r="J477" i="1" s="1"/>
  <c r="J478" i="1" s="1"/>
  <c r="K134" i="1"/>
  <c r="H391" i="1"/>
  <c r="K222" i="1"/>
  <c r="J238" i="1"/>
  <c r="J329" i="1"/>
  <c r="J330" i="1" s="1"/>
  <c r="J331" i="1" s="1"/>
  <c r="J332" i="1" s="1"/>
  <c r="L377" i="1"/>
  <c r="K405" i="1"/>
  <c r="J398" i="1"/>
  <c r="K194" i="1"/>
  <c r="K289" i="1"/>
  <c r="G377" i="1"/>
  <c r="L574" i="1"/>
  <c r="I414" i="1"/>
  <c r="L542" i="1"/>
  <c r="L543" i="1" s="1"/>
  <c r="L544" i="1" s="1"/>
  <c r="L545" i="1" s="1"/>
  <c r="H581" i="1"/>
  <c r="J262" i="1"/>
  <c r="J263" i="1" s="1"/>
  <c r="J264" i="1" s="1"/>
  <c r="J265" i="1" s="1"/>
  <c r="I285" i="1"/>
  <c r="I286" i="1" s="1"/>
  <c r="I287" i="1" s="1"/>
  <c r="I288" i="1" s="1"/>
  <c r="J222" i="1"/>
  <c r="K282" i="1"/>
  <c r="J42" i="1"/>
  <c r="J43" i="1" s="1"/>
  <c r="J44" i="1" s="1"/>
  <c r="J45" i="1" s="1"/>
  <c r="K211" i="1"/>
  <c r="K212" i="1" s="1"/>
  <c r="K213" i="1" s="1"/>
  <c r="K214" i="1" s="1"/>
  <c r="K336" i="1"/>
  <c r="K337" i="1" s="1"/>
  <c r="K338" i="1" s="1"/>
  <c r="K339" i="1" s="1"/>
  <c r="K306" i="1"/>
  <c r="K307" i="1" s="1"/>
  <c r="K308" i="1" s="1"/>
  <c r="K309" i="1" s="1"/>
  <c r="J130" i="1"/>
  <c r="J131" i="1" s="1"/>
  <c r="J132" i="1" s="1"/>
  <c r="J133" i="1" s="1"/>
  <c r="H83" i="1"/>
  <c r="J357" i="1"/>
  <c r="J358" i="1" s="1"/>
  <c r="J359" i="1" s="1"/>
  <c r="J360" i="1" s="1"/>
  <c r="J445" i="1"/>
  <c r="J446" i="1" s="1"/>
  <c r="J447" i="1" s="1"/>
  <c r="J448" i="1" s="1"/>
  <c r="J204" i="1"/>
  <c r="J205" i="1" s="1"/>
  <c r="J206" i="1" s="1"/>
  <c r="J207" i="1" s="1"/>
  <c r="E343" i="1"/>
  <c r="E344" i="1" s="1"/>
  <c r="E345" i="1" s="1"/>
  <c r="E346" i="1" s="1"/>
  <c r="H278" i="1"/>
  <c r="H279" i="1" s="1"/>
  <c r="H280" i="1" s="1"/>
  <c r="H281" i="1" s="1"/>
  <c r="G498" i="1"/>
  <c r="G499" i="1" s="1"/>
  <c r="G500" i="1" s="1"/>
  <c r="G501" i="1" s="1"/>
  <c r="L76" i="1"/>
  <c r="L313" i="1"/>
  <c r="L314" i="1" s="1"/>
  <c r="L315" i="1" s="1"/>
  <c r="L316" i="1" s="1"/>
  <c r="K76" i="1"/>
  <c r="G183" i="1"/>
  <c r="G184" i="1" s="1"/>
  <c r="G185" i="1" s="1"/>
  <c r="G186" i="1" s="1"/>
  <c r="L130" i="1"/>
  <c r="L131" i="1" s="1"/>
  <c r="L132" i="1" s="1"/>
  <c r="L133" i="1" s="1"/>
  <c r="L218" i="1"/>
  <c r="L219" i="1" s="1"/>
  <c r="L220" i="1" s="1"/>
  <c r="L221" i="1" s="1"/>
  <c r="E581" i="1"/>
  <c r="F248" i="1"/>
  <c r="F249" i="1" s="1"/>
  <c r="F250" i="1" s="1"/>
  <c r="F251" i="1" s="1"/>
  <c r="H512" i="1"/>
  <c r="H513" i="1" s="1"/>
  <c r="H514" i="1" s="1"/>
  <c r="H515" i="1" s="1"/>
  <c r="F489" i="1"/>
  <c r="F490" i="1" s="1"/>
  <c r="F491" i="1" s="1"/>
  <c r="F492" i="1" s="1"/>
  <c r="K106" i="1"/>
  <c r="L190" i="1"/>
  <c r="L191" i="1" s="1"/>
  <c r="L192" i="1" s="1"/>
  <c r="L193" i="1" s="1"/>
  <c r="I519" i="1"/>
  <c r="I520" i="1" s="1"/>
  <c r="I521" i="1" s="1"/>
  <c r="I522" i="1" s="1"/>
  <c r="L414" i="1"/>
  <c r="L292" i="1"/>
  <c r="L293" i="1" s="1"/>
  <c r="L294" i="1" s="1"/>
  <c r="L295" i="1" s="1"/>
  <c r="K42" i="1"/>
  <c r="K43" i="1" s="1"/>
  <c r="K44" i="1" s="1"/>
  <c r="K45" i="1" s="1"/>
  <c r="I259" i="1"/>
  <c r="H32" i="1"/>
  <c r="J343" i="1"/>
  <c r="J344" i="1" s="1"/>
  <c r="J345" i="1" s="1"/>
  <c r="J346" i="1" s="1"/>
  <c r="E99" i="1"/>
  <c r="F134" i="1"/>
  <c r="H262" i="1"/>
  <c r="H263" i="1" s="1"/>
  <c r="H264" i="1" s="1"/>
  <c r="H265" i="1" s="1"/>
  <c r="J366" i="1"/>
  <c r="J367" i="1" s="1"/>
  <c r="J368" i="1" s="1"/>
  <c r="J369" i="1" s="1"/>
  <c r="I530" i="1"/>
  <c r="H509" i="1"/>
  <c r="E102" i="1"/>
  <c r="E103" i="1" s="1"/>
  <c r="E104" i="1" s="1"/>
  <c r="E105" i="1" s="1"/>
  <c r="G130" i="1"/>
  <c r="G131" i="1" s="1"/>
  <c r="G132" i="1" s="1"/>
  <c r="G133" i="1" s="1"/>
  <c r="L248" i="1"/>
  <c r="L249" i="1" s="1"/>
  <c r="L250" i="1" s="1"/>
  <c r="L251" i="1" s="1"/>
  <c r="F86" i="1"/>
  <c r="F87" i="1" s="1"/>
  <c r="F88" i="1" s="1"/>
  <c r="F89" i="1" s="1"/>
  <c r="L21" i="1"/>
  <c r="L22" i="1" s="1"/>
  <c r="L23" i="1" s="1"/>
  <c r="L24" i="1" s="1"/>
  <c r="L106" i="1"/>
  <c r="J187" i="1"/>
  <c r="J340" i="1"/>
  <c r="H398" i="1"/>
  <c r="L46" i="1"/>
  <c r="H153" i="1"/>
  <c r="H154" i="1" s="1"/>
  <c r="H155" i="1" s="1"/>
  <c r="H156" i="1" s="1"/>
  <c r="G259" i="1"/>
  <c r="H380" i="1"/>
  <c r="H381" i="1" s="1"/>
  <c r="H382" i="1" s="1"/>
  <c r="H383" i="1" s="1"/>
  <c r="E461" i="1"/>
  <c r="E462" i="1" s="1"/>
  <c r="E463" i="1" s="1"/>
  <c r="E464" i="1" s="1"/>
  <c r="I83" i="1"/>
  <c r="I51" i="1"/>
  <c r="I52" i="1" s="1"/>
  <c r="I53" i="1" s="1"/>
  <c r="I54" i="1" s="1"/>
  <c r="K556" i="1"/>
  <c r="K557" i="1" s="1"/>
  <c r="K558" i="1" s="1"/>
  <c r="K559" i="1" s="1"/>
  <c r="F25" i="1"/>
  <c r="I171" i="1"/>
  <c r="H285" i="1"/>
  <c r="H286" i="1" s="1"/>
  <c r="H287" i="1" s="1"/>
  <c r="H288" i="1" s="1"/>
  <c r="K350" i="1"/>
  <c r="K351" i="1" s="1"/>
  <c r="K352" i="1" s="1"/>
  <c r="K353" i="1" s="1"/>
  <c r="I322" i="1"/>
  <c r="I323" i="1" s="1"/>
  <c r="I324" i="1" s="1"/>
  <c r="I325" i="1" s="1"/>
  <c r="L241" i="1"/>
  <c r="L242" i="1" s="1"/>
  <c r="L243" i="1" s="1"/>
  <c r="L244" i="1" s="1"/>
  <c r="I380" i="1"/>
  <c r="I381" i="1" s="1"/>
  <c r="I382" i="1" s="1"/>
  <c r="I383" i="1" s="1"/>
  <c r="L458" i="1"/>
  <c r="I139" i="1"/>
  <c r="I140" i="1" s="1"/>
  <c r="I141" i="1" s="1"/>
  <c r="I142" i="1" s="1"/>
  <c r="K384" i="1"/>
  <c r="L183" i="1"/>
  <c r="L184" i="1" s="1"/>
  <c r="L185" i="1" s="1"/>
  <c r="L186" i="1" s="1"/>
  <c r="L366" i="1"/>
  <c r="L367" i="1" s="1"/>
  <c r="L368" i="1" s="1"/>
  <c r="L369" i="1" s="1"/>
  <c r="K472" i="1"/>
  <c r="I498" i="1"/>
  <c r="I499" i="1" s="1"/>
  <c r="I500" i="1" s="1"/>
  <c r="I501" i="1" s="1"/>
  <c r="G231" i="1"/>
  <c r="J289" i="1"/>
  <c r="E83" i="1"/>
  <c r="L211" i="1"/>
  <c r="L212" i="1" s="1"/>
  <c r="L213" i="1" s="1"/>
  <c r="L214" i="1" s="1"/>
  <c r="H245" i="1"/>
  <c r="I343" i="1"/>
  <c r="I344" i="1" s="1"/>
  <c r="I345" i="1" s="1"/>
  <c r="I346" i="1" s="1"/>
  <c r="H370" i="1"/>
  <c r="I461" i="1"/>
  <c r="I462" i="1" s="1"/>
  <c r="I463" i="1" s="1"/>
  <c r="I464" i="1" s="1"/>
  <c r="I373" i="1"/>
  <c r="I374" i="1" s="1"/>
  <c r="I375" i="1" s="1"/>
  <c r="I376" i="1" s="1"/>
  <c r="J465" i="1"/>
  <c r="I489" i="1"/>
  <c r="I490" i="1" s="1"/>
  <c r="I491" i="1" s="1"/>
  <c r="I492" i="1" s="1"/>
  <c r="J373" i="1"/>
  <c r="J374" i="1" s="1"/>
  <c r="J375" i="1" s="1"/>
  <c r="J376" i="1" s="1"/>
  <c r="L127" i="1"/>
  <c r="J489" i="1"/>
  <c r="J490" i="1" s="1"/>
  <c r="J491" i="1" s="1"/>
  <c r="J492" i="1" s="1"/>
  <c r="H25" i="1"/>
  <c r="I218" i="1"/>
  <c r="I219" i="1" s="1"/>
  <c r="I220" i="1" s="1"/>
  <c r="I221" i="1" s="1"/>
  <c r="I190" i="1"/>
  <c r="I191" i="1" s="1"/>
  <c r="I192" i="1" s="1"/>
  <c r="I193" i="1" s="1"/>
  <c r="J160" i="1"/>
  <c r="J161" i="1" s="1"/>
  <c r="J162" i="1" s="1"/>
  <c r="J163" i="1" s="1"/>
  <c r="I431" i="1"/>
  <c r="I432" i="1" s="1"/>
  <c r="I433" i="1" s="1"/>
  <c r="I434" i="1" s="1"/>
  <c r="H482" i="1"/>
  <c r="H483" i="1" s="1"/>
  <c r="H484" i="1" s="1"/>
  <c r="H485" i="1" s="1"/>
  <c r="G526" i="1"/>
  <c r="G527" i="1" s="1"/>
  <c r="G528" i="1" s="1"/>
  <c r="G529" i="1" s="1"/>
  <c r="E76" i="1"/>
  <c r="G340" i="1"/>
  <c r="J69" i="1"/>
  <c r="J384" i="1"/>
  <c r="J35" i="1"/>
  <c r="J36" i="1" s="1"/>
  <c r="J37" i="1" s="1"/>
  <c r="J38" i="1" s="1"/>
  <c r="J428" i="1"/>
  <c r="J454" i="1"/>
  <c r="J455" i="1" s="1"/>
  <c r="J456" i="1" s="1"/>
  <c r="J457" i="1" s="1"/>
  <c r="K99" i="1"/>
  <c r="J127" i="1"/>
  <c r="H231" i="1"/>
  <c r="K127" i="1"/>
  <c r="J95" i="1"/>
  <c r="J96" i="1" s="1"/>
  <c r="J97" i="1" s="1"/>
  <c r="J98" i="1" s="1"/>
  <c r="F127" i="1"/>
  <c r="H150" i="1"/>
  <c r="G347" i="1"/>
  <c r="G581" i="1"/>
  <c r="F95" i="1"/>
  <c r="F96" i="1" s="1"/>
  <c r="F97" i="1" s="1"/>
  <c r="F98" i="1" s="1"/>
  <c r="J282" i="1"/>
  <c r="J157" i="1"/>
  <c r="H238" i="1"/>
  <c r="J215" i="1"/>
  <c r="K153" i="1"/>
  <c r="K154" i="1" s="1"/>
  <c r="K155" i="1" s="1"/>
  <c r="K156" i="1" s="1"/>
  <c r="J55" i="1"/>
  <c r="J306" i="1"/>
  <c r="J307" i="1" s="1"/>
  <c r="J308" i="1" s="1"/>
  <c r="J309" i="1" s="1"/>
  <c r="J486" i="1"/>
  <c r="E489" i="1"/>
  <c r="E490" i="1" s="1"/>
  <c r="E491" i="1" s="1"/>
  <c r="E492" i="1" s="1"/>
  <c r="L35" i="1"/>
  <c r="L36" i="1" s="1"/>
  <c r="L37" i="1" s="1"/>
  <c r="L38" i="1" s="1"/>
  <c r="K167" i="1"/>
  <c r="K168" i="1" s="1"/>
  <c r="K169" i="1" s="1"/>
  <c r="K170" i="1" s="1"/>
  <c r="K410" i="1"/>
  <c r="K411" i="1" s="1"/>
  <c r="K412" i="1" s="1"/>
  <c r="K413" i="1" s="1"/>
  <c r="I556" i="1"/>
  <c r="I557" i="1" s="1"/>
  <c r="I558" i="1" s="1"/>
  <c r="I559" i="1" s="1"/>
  <c r="H123" i="1"/>
  <c r="H124" i="1" s="1"/>
  <c r="H125" i="1" s="1"/>
  <c r="H126" i="1" s="1"/>
  <c r="G79" i="1"/>
  <c r="G80" i="1" s="1"/>
  <c r="G81" i="1" s="1"/>
  <c r="G82" i="1" s="1"/>
  <c r="E109" i="1"/>
  <c r="E110" i="1" s="1"/>
  <c r="E111" i="1" s="1"/>
  <c r="E112" i="1" s="1"/>
  <c r="E317" i="1"/>
  <c r="K201" i="1"/>
  <c r="I109" i="1"/>
  <c r="I110" i="1" s="1"/>
  <c r="I111" i="1" s="1"/>
  <c r="I112" i="1" s="1"/>
  <c r="L157" i="1"/>
  <c r="I201" i="1"/>
  <c r="K245" i="1"/>
  <c r="I282" i="1"/>
  <c r="I292" i="1"/>
  <c r="I293" i="1" s="1"/>
  <c r="I294" i="1" s="1"/>
  <c r="I295" i="1" s="1"/>
  <c r="J317" i="1"/>
  <c r="F498" i="1"/>
  <c r="F499" i="1" s="1"/>
  <c r="F500" i="1" s="1"/>
  <c r="F501" i="1" s="1"/>
  <c r="K65" i="1"/>
  <c r="K66" i="1" s="1"/>
  <c r="K67" i="1" s="1"/>
  <c r="K68" i="1" s="1"/>
  <c r="G222" i="1"/>
  <c r="H361" i="1"/>
  <c r="E435" i="1"/>
  <c r="F109" i="1"/>
  <c r="F110" i="1" s="1"/>
  <c r="F111" i="1" s="1"/>
  <c r="F112" i="1" s="1"/>
  <c r="F218" i="1"/>
  <c r="F219" i="1" s="1"/>
  <c r="F220" i="1" s="1"/>
  <c r="F221" i="1" s="1"/>
  <c r="I245" i="1"/>
  <c r="L278" i="1"/>
  <c r="L279" i="1" s="1"/>
  <c r="L280" i="1" s="1"/>
  <c r="L281" i="1" s="1"/>
  <c r="E438" i="1"/>
  <c r="E439" i="1" s="1"/>
  <c r="E440" i="1" s="1"/>
  <c r="E441" i="1" s="1"/>
  <c r="G482" i="1"/>
  <c r="G483" i="1" s="1"/>
  <c r="G484" i="1" s="1"/>
  <c r="G485" i="1" s="1"/>
  <c r="H116" i="1"/>
  <c r="I42" i="1"/>
  <c r="I43" i="1" s="1"/>
  <c r="I44" i="1" s="1"/>
  <c r="I45" i="1" s="1"/>
  <c r="K183" i="1"/>
  <c r="K184" i="1" s="1"/>
  <c r="K185" i="1" s="1"/>
  <c r="K186" i="1" s="1"/>
  <c r="E227" i="1"/>
  <c r="E228" i="1" s="1"/>
  <c r="E229" i="1" s="1"/>
  <c r="E230" i="1" s="1"/>
  <c r="F347" i="1"/>
  <c r="L398" i="1"/>
  <c r="F139" i="1"/>
  <c r="F140" i="1" s="1"/>
  <c r="F141" i="1" s="1"/>
  <c r="F142" i="1" s="1"/>
  <c r="H160" i="1"/>
  <c r="H161" i="1" s="1"/>
  <c r="H162" i="1" s="1"/>
  <c r="H163" i="1" s="1"/>
  <c r="F336" i="1"/>
  <c r="F337" i="1" s="1"/>
  <c r="F338" i="1" s="1"/>
  <c r="F339" i="1" s="1"/>
  <c r="H373" i="1"/>
  <c r="H374" i="1" s="1"/>
  <c r="H375" i="1" s="1"/>
  <c r="H376" i="1" s="1"/>
  <c r="J405" i="1"/>
  <c r="F454" i="1"/>
  <c r="F455" i="1" s="1"/>
  <c r="F456" i="1" s="1"/>
  <c r="F457" i="1" s="1"/>
  <c r="G468" i="1"/>
  <c r="G469" i="1" s="1"/>
  <c r="G470" i="1" s="1"/>
  <c r="G471" i="1" s="1"/>
  <c r="I21" i="1"/>
  <c r="I22" i="1" s="1"/>
  <c r="I23" i="1" s="1"/>
  <c r="I24" i="1" s="1"/>
  <c r="G266" i="1"/>
  <c r="J252" i="1"/>
  <c r="E354" i="1"/>
  <c r="H215" i="1"/>
  <c r="E553" i="1"/>
  <c r="F72" i="1"/>
  <c r="F73" i="1" s="1"/>
  <c r="F74" i="1" s="1"/>
  <c r="F75" i="1" s="1"/>
  <c r="L99" i="1"/>
  <c r="H299" i="1"/>
  <c r="H300" i="1" s="1"/>
  <c r="H301" i="1" s="1"/>
  <c r="H302" i="1" s="1"/>
  <c r="L479" i="1"/>
  <c r="L28" i="1"/>
  <c r="L29" i="1" s="1"/>
  <c r="L30" i="1" s="1"/>
  <c r="L31" i="1" s="1"/>
  <c r="G139" i="1"/>
  <c r="G140" i="1" s="1"/>
  <c r="G141" i="1" s="1"/>
  <c r="G142" i="1" s="1"/>
  <c r="H183" i="1"/>
  <c r="H184" i="1" s="1"/>
  <c r="H185" i="1" s="1"/>
  <c r="H186" i="1" s="1"/>
  <c r="F208" i="1"/>
  <c r="G354" i="1"/>
  <c r="K387" i="1"/>
  <c r="K388" i="1" s="1"/>
  <c r="K389" i="1" s="1"/>
  <c r="K390" i="1" s="1"/>
  <c r="F445" i="1"/>
  <c r="F446" i="1" s="1"/>
  <c r="F447" i="1" s="1"/>
  <c r="F448" i="1" s="1"/>
  <c r="F461" i="1"/>
  <c r="F462" i="1" s="1"/>
  <c r="F463" i="1" s="1"/>
  <c r="F464" i="1" s="1"/>
  <c r="G86" i="1"/>
  <c r="G87" i="1" s="1"/>
  <c r="G88" i="1" s="1"/>
  <c r="G89" i="1" s="1"/>
  <c r="F326" i="1"/>
  <c r="L387" i="1"/>
  <c r="L388" i="1" s="1"/>
  <c r="L389" i="1" s="1"/>
  <c r="L390" i="1" s="1"/>
  <c r="E428" i="1"/>
  <c r="G461" i="1"/>
  <c r="G462" i="1" s="1"/>
  <c r="G463" i="1" s="1"/>
  <c r="G464" i="1" s="1"/>
  <c r="E65" i="1"/>
  <c r="E66" i="1" s="1"/>
  <c r="E67" i="1" s="1"/>
  <c r="E68" i="1" s="1"/>
  <c r="I95" i="1"/>
  <c r="I96" i="1" s="1"/>
  <c r="I97" i="1" s="1"/>
  <c r="I98" i="1" s="1"/>
  <c r="G109" i="1"/>
  <c r="G110" i="1" s="1"/>
  <c r="G111" i="1" s="1"/>
  <c r="G112" i="1" s="1"/>
  <c r="L306" i="1"/>
  <c r="L307" i="1" s="1"/>
  <c r="L308" i="1" s="1"/>
  <c r="L309" i="1" s="1"/>
  <c r="L482" i="1"/>
  <c r="L483" i="1" s="1"/>
  <c r="L484" i="1" s="1"/>
  <c r="L485" i="1" s="1"/>
  <c r="K498" i="1"/>
  <c r="K499" i="1" s="1"/>
  <c r="K500" i="1" s="1"/>
  <c r="K501" i="1" s="1"/>
  <c r="F329" i="1"/>
  <c r="F330" i="1" s="1"/>
  <c r="F331" i="1" s="1"/>
  <c r="F332" i="1" s="1"/>
  <c r="E42" i="1"/>
  <c r="E43" i="1" s="1"/>
  <c r="E44" i="1" s="1"/>
  <c r="E45" i="1" s="1"/>
  <c r="L69" i="1"/>
  <c r="H95" i="1"/>
  <c r="H96" i="1" s="1"/>
  <c r="H97" i="1" s="1"/>
  <c r="H98" i="1" s="1"/>
  <c r="J194" i="1"/>
  <c r="E410" i="1"/>
  <c r="E411" i="1" s="1"/>
  <c r="E412" i="1" s="1"/>
  <c r="E413" i="1" s="1"/>
  <c r="L563" i="1"/>
  <c r="L564" i="1" s="1"/>
  <c r="L565" i="1" s="1"/>
  <c r="L566" i="1" s="1"/>
  <c r="H86" i="1"/>
  <c r="H87" i="1" s="1"/>
  <c r="H88" i="1" s="1"/>
  <c r="H89" i="1" s="1"/>
  <c r="I336" i="1"/>
  <c r="I337" i="1" s="1"/>
  <c r="I338" i="1" s="1"/>
  <c r="I339" i="1" s="1"/>
  <c r="H347" i="1"/>
  <c r="G106" i="1"/>
  <c r="G201" i="1"/>
  <c r="G211" i="1"/>
  <c r="G212" i="1" s="1"/>
  <c r="G213" i="1" s="1"/>
  <c r="G214" i="1" s="1"/>
  <c r="K227" i="1"/>
  <c r="K228" i="1" s="1"/>
  <c r="K229" i="1" s="1"/>
  <c r="K230" i="1" s="1"/>
  <c r="L336" i="1"/>
  <c r="L337" i="1" s="1"/>
  <c r="L338" i="1" s="1"/>
  <c r="L339" i="1" s="1"/>
  <c r="I370" i="1"/>
  <c r="I157" i="1"/>
  <c r="F201" i="1"/>
  <c r="F211" i="1"/>
  <c r="F212" i="1" s="1"/>
  <c r="F213" i="1" s="1"/>
  <c r="F214" i="1" s="1"/>
  <c r="J76" i="1"/>
  <c r="F102" i="1"/>
  <c r="F103" i="1" s="1"/>
  <c r="F104" i="1" s="1"/>
  <c r="F105" i="1" s="1"/>
  <c r="K266" i="1"/>
  <c r="F245" i="1"/>
  <c r="G366" i="1"/>
  <c r="G367" i="1" s="1"/>
  <c r="G368" i="1" s="1"/>
  <c r="G369" i="1" s="1"/>
  <c r="K83" i="1"/>
  <c r="J102" i="1"/>
  <c r="J103" i="1" s="1"/>
  <c r="J104" i="1" s="1"/>
  <c r="J105" i="1" s="1"/>
  <c r="J208" i="1"/>
  <c r="F377" i="1"/>
  <c r="L405" i="1"/>
  <c r="G489" i="1"/>
  <c r="G490" i="1" s="1"/>
  <c r="G491" i="1" s="1"/>
  <c r="G492" i="1" s="1"/>
  <c r="K523" i="1"/>
  <c r="H259" i="1"/>
  <c r="F398" i="1"/>
  <c r="F512" i="1"/>
  <c r="F513" i="1" s="1"/>
  <c r="F514" i="1" s="1"/>
  <c r="F515" i="1" s="1"/>
  <c r="E174" i="1"/>
  <c r="E175" i="1" s="1"/>
  <c r="E176" i="1" s="1"/>
  <c r="E177" i="1" s="1"/>
  <c r="G95" i="1"/>
  <c r="G96" i="1" s="1"/>
  <c r="G97" i="1" s="1"/>
  <c r="G98" i="1" s="1"/>
  <c r="L174" i="1"/>
  <c r="L175" i="1" s="1"/>
  <c r="L176" i="1" s="1"/>
  <c r="L177" i="1" s="1"/>
  <c r="F354" i="1"/>
  <c r="F581" i="1"/>
  <c r="E533" i="1"/>
  <c r="E534" i="1" s="1"/>
  <c r="E535" i="1" s="1"/>
  <c r="E536" i="1" s="1"/>
  <c r="K35" i="1"/>
  <c r="K36" i="1" s="1"/>
  <c r="K37" i="1" s="1"/>
  <c r="K38" i="1" s="1"/>
  <c r="H109" i="1"/>
  <c r="H110" i="1" s="1"/>
  <c r="H111" i="1" s="1"/>
  <c r="H112" i="1" s="1"/>
  <c r="H139" i="1"/>
  <c r="H140" i="1" s="1"/>
  <c r="H141" i="1" s="1"/>
  <c r="H142" i="1" s="1"/>
  <c r="K313" i="1"/>
  <c r="K314" i="1" s="1"/>
  <c r="K315" i="1" s="1"/>
  <c r="K316" i="1" s="1"/>
  <c r="H354" i="1"/>
  <c r="E417" i="1"/>
  <c r="E418" i="1" s="1"/>
  <c r="E419" i="1" s="1"/>
  <c r="E420" i="1" s="1"/>
  <c r="G454" i="1"/>
  <c r="G455" i="1" s="1"/>
  <c r="G456" i="1" s="1"/>
  <c r="G457" i="1" s="1"/>
  <c r="K465" i="1"/>
  <c r="H533" i="1"/>
  <c r="H534" i="1" s="1"/>
  <c r="H535" i="1" s="1"/>
  <c r="H536" i="1" s="1"/>
  <c r="G35" i="1"/>
  <c r="G36" i="1" s="1"/>
  <c r="G37" i="1" s="1"/>
  <c r="G38" i="1" s="1"/>
  <c r="G252" i="1"/>
  <c r="E299" i="1"/>
  <c r="E300" i="1" s="1"/>
  <c r="E301" i="1" s="1"/>
  <c r="E302" i="1" s="1"/>
  <c r="E486" i="1"/>
  <c r="F35" i="1"/>
  <c r="F36" i="1" s="1"/>
  <c r="F37" i="1" s="1"/>
  <c r="F38" i="1" s="1"/>
  <c r="K160" i="1"/>
  <c r="K161" i="1" s="1"/>
  <c r="K162" i="1" s="1"/>
  <c r="K163" i="1" s="1"/>
  <c r="H336" i="1"/>
  <c r="H337" i="1" s="1"/>
  <c r="H338" i="1" s="1"/>
  <c r="H339" i="1" s="1"/>
  <c r="H421" i="1"/>
  <c r="F435" i="1"/>
  <c r="F574" i="1"/>
  <c r="G574" i="1"/>
  <c r="I204" i="1"/>
  <c r="I205" i="1" s="1"/>
  <c r="I206" i="1" s="1"/>
  <c r="I207" i="1" s="1"/>
  <c r="J113" i="1"/>
  <c r="E245" i="1"/>
  <c r="G361" i="1"/>
  <c r="J25" i="1"/>
  <c r="K55" i="1"/>
  <c r="F153" i="1"/>
  <c r="F154" i="1" s="1"/>
  <c r="F155" i="1" s="1"/>
  <c r="F156" i="1" s="1"/>
  <c r="F171" i="1"/>
  <c r="E197" i="1"/>
  <c r="E198" i="1" s="1"/>
  <c r="E199" i="1" s="1"/>
  <c r="E200" i="1" s="1"/>
  <c r="F227" i="1"/>
  <c r="F228" i="1" s="1"/>
  <c r="F229" i="1" s="1"/>
  <c r="F230" i="1" s="1"/>
  <c r="F282" i="1"/>
  <c r="J350" i="1"/>
  <c r="J351" i="1" s="1"/>
  <c r="J352" i="1" s="1"/>
  <c r="J353" i="1" s="1"/>
  <c r="I361" i="1"/>
  <c r="G445" i="1"/>
  <c r="G446" i="1" s="1"/>
  <c r="G447" i="1" s="1"/>
  <c r="G448" i="1" s="1"/>
  <c r="J472" i="1"/>
  <c r="G523" i="1"/>
  <c r="J167" i="1"/>
  <c r="J168" i="1" s="1"/>
  <c r="J169" i="1" s="1"/>
  <c r="J170" i="1" s="1"/>
  <c r="J201" i="1"/>
  <c r="G398" i="1"/>
  <c r="H55" i="1"/>
  <c r="I533" i="1"/>
  <c r="I534" i="1" s="1"/>
  <c r="I535" i="1" s="1"/>
  <c r="I536" i="1" s="1"/>
  <c r="K21" i="1"/>
  <c r="K22" i="1" s="1"/>
  <c r="K23" i="1" s="1"/>
  <c r="K24" i="1" s="1"/>
  <c r="J83" i="1"/>
  <c r="G164" i="1"/>
  <c r="H167" i="1"/>
  <c r="H168" i="1" s="1"/>
  <c r="H169" i="1" s="1"/>
  <c r="H170" i="1" s="1"/>
  <c r="E234" i="1"/>
  <c r="E235" i="1" s="1"/>
  <c r="E236" i="1" s="1"/>
  <c r="E237" i="1" s="1"/>
  <c r="G285" i="1"/>
  <c r="G286" i="1" s="1"/>
  <c r="G287" i="1" s="1"/>
  <c r="G288" i="1" s="1"/>
  <c r="E366" i="1"/>
  <c r="E367" i="1" s="1"/>
  <c r="E368" i="1" s="1"/>
  <c r="E369" i="1" s="1"/>
  <c r="H410" i="1"/>
  <c r="H411" i="1" s="1"/>
  <c r="H412" i="1" s="1"/>
  <c r="H413" i="1" s="1"/>
  <c r="E475" i="1"/>
  <c r="E476" i="1" s="1"/>
  <c r="E477" i="1" s="1"/>
  <c r="E478" i="1" s="1"/>
  <c r="G512" i="1"/>
  <c r="G513" i="1" s="1"/>
  <c r="G514" i="1" s="1"/>
  <c r="G515" i="1" s="1"/>
  <c r="F387" i="1"/>
  <c r="F388" i="1" s="1"/>
  <c r="F389" i="1" s="1"/>
  <c r="F390" i="1" s="1"/>
  <c r="F266" i="1"/>
  <c r="G278" i="1"/>
  <c r="G279" i="1" s="1"/>
  <c r="G280" i="1" s="1"/>
  <c r="G281" i="1" s="1"/>
  <c r="K296" i="1"/>
  <c r="G306" i="1"/>
  <c r="G307" i="1" s="1"/>
  <c r="G308" i="1" s="1"/>
  <c r="G309" i="1" s="1"/>
  <c r="F438" i="1"/>
  <c r="F439" i="1" s="1"/>
  <c r="F440" i="1" s="1"/>
  <c r="F441" i="1" s="1"/>
  <c r="E454" i="1"/>
  <c r="E455" i="1" s="1"/>
  <c r="E456" i="1" s="1"/>
  <c r="E457" i="1" s="1"/>
  <c r="I102" i="1"/>
  <c r="I103" i="1" s="1"/>
  <c r="I104" i="1" s="1"/>
  <c r="I105" i="1" s="1"/>
  <c r="J120" i="1"/>
  <c r="K143" i="1"/>
  <c r="I160" i="1"/>
  <c r="I161" i="1" s="1"/>
  <c r="I162" i="1" s="1"/>
  <c r="I163" i="1" s="1"/>
  <c r="H178" i="1"/>
  <c r="G238" i="1"/>
  <c r="J296" i="1"/>
  <c r="J438" i="1"/>
  <c r="J439" i="1" s="1"/>
  <c r="J440" i="1" s="1"/>
  <c r="J441" i="1" s="1"/>
  <c r="I479" i="1"/>
  <c r="J502" i="1"/>
  <c r="H526" i="1"/>
  <c r="H527" i="1" s="1"/>
  <c r="H528" i="1" s="1"/>
  <c r="H529" i="1" s="1"/>
  <c r="I238" i="1"/>
  <c r="K259" i="1"/>
  <c r="H296" i="1"/>
  <c r="J322" i="1"/>
  <c r="J323" i="1" s="1"/>
  <c r="J324" i="1" s="1"/>
  <c r="J325" i="1" s="1"/>
  <c r="J410" i="1"/>
  <c r="J411" i="1" s="1"/>
  <c r="J412" i="1" s="1"/>
  <c r="J413" i="1" s="1"/>
  <c r="H62" i="1"/>
  <c r="J174" i="1"/>
  <c r="J175" i="1" s="1"/>
  <c r="J176" i="1" s="1"/>
  <c r="J177" i="1" s="1"/>
  <c r="J259" i="1"/>
  <c r="K322" i="1"/>
  <c r="K323" i="1" s="1"/>
  <c r="K324" i="1" s="1"/>
  <c r="K325" i="1" s="1"/>
  <c r="G401" i="1"/>
  <c r="G402" i="1" s="1"/>
  <c r="G403" i="1" s="1"/>
  <c r="G404" i="1" s="1"/>
  <c r="H489" i="1"/>
  <c r="H490" i="1" s="1"/>
  <c r="H491" i="1" s="1"/>
  <c r="H492" i="1" s="1"/>
  <c r="K526" i="1"/>
  <c r="K527" i="1" s="1"/>
  <c r="K528" i="1" s="1"/>
  <c r="K529" i="1" s="1"/>
  <c r="H556" i="1"/>
  <c r="H557" i="1" s="1"/>
  <c r="H558" i="1" s="1"/>
  <c r="H559" i="1" s="1"/>
  <c r="F146" i="1"/>
  <c r="F147" i="1" s="1"/>
  <c r="F148" i="1" s="1"/>
  <c r="F149" i="1" s="1"/>
  <c r="G46" i="1"/>
  <c r="I120" i="1"/>
  <c r="J231" i="1"/>
  <c r="K438" i="1"/>
  <c r="K439" i="1" s="1"/>
  <c r="K440" i="1" s="1"/>
  <c r="K441" i="1" s="1"/>
  <c r="F32" i="1"/>
  <c r="I174" i="1"/>
  <c r="I175" i="1" s="1"/>
  <c r="I176" i="1" s="1"/>
  <c r="I177" i="1" s="1"/>
  <c r="E357" i="1"/>
  <c r="E358" i="1" s="1"/>
  <c r="E359" i="1" s="1"/>
  <c r="E360" i="1" s="1"/>
  <c r="F505" i="1"/>
  <c r="F506" i="1" s="1"/>
  <c r="F507" i="1" s="1"/>
  <c r="F508" i="1" s="1"/>
  <c r="J143" i="1"/>
  <c r="G428" i="1"/>
  <c r="J526" i="1"/>
  <c r="J527" i="1" s="1"/>
  <c r="J528" i="1" s="1"/>
  <c r="J529" i="1" s="1"/>
  <c r="I76" i="1"/>
  <c r="G116" i="1"/>
  <c r="E326" i="1"/>
  <c r="F370" i="1"/>
  <c r="F468" i="1"/>
  <c r="F469" i="1" s="1"/>
  <c r="F470" i="1" s="1"/>
  <c r="F471" i="1" s="1"/>
  <c r="J556" i="1"/>
  <c r="J557" i="1" s="1"/>
  <c r="J558" i="1" s="1"/>
  <c r="J559" i="1" s="1"/>
  <c r="E35" i="1"/>
  <c r="E36" i="1" s="1"/>
  <c r="E37" i="1" s="1"/>
  <c r="E38" i="1" s="1"/>
  <c r="K113" i="1"/>
  <c r="H134" i="1"/>
  <c r="G546" i="1"/>
  <c r="E123" i="1"/>
  <c r="E124" i="1" s="1"/>
  <c r="E125" i="1" s="1"/>
  <c r="E126" i="1" s="1"/>
  <c r="G153" i="1"/>
  <c r="G154" i="1" s="1"/>
  <c r="G155" i="1" s="1"/>
  <c r="G156" i="1" s="1"/>
  <c r="H252" i="1"/>
  <c r="I509" i="1"/>
  <c r="L167" i="1"/>
  <c r="L168" i="1" s="1"/>
  <c r="L169" i="1" s="1"/>
  <c r="L170" i="1" s="1"/>
  <c r="L79" i="1"/>
  <c r="L80" i="1" s="1"/>
  <c r="L81" i="1" s="1"/>
  <c r="L82" i="1" s="1"/>
  <c r="H428" i="1"/>
  <c r="G178" i="1"/>
  <c r="E248" i="1"/>
  <c r="E249" i="1" s="1"/>
  <c r="E250" i="1" s="1"/>
  <c r="E251" i="1" s="1"/>
  <c r="L442" i="1"/>
  <c r="H553" i="1"/>
  <c r="G28" i="1"/>
  <c r="G29" i="1" s="1"/>
  <c r="G30" i="1" s="1"/>
  <c r="G31" i="1" s="1"/>
  <c r="L51" i="1"/>
  <c r="L52" i="1" s="1"/>
  <c r="L53" i="1" s="1"/>
  <c r="L54" i="1" s="1"/>
  <c r="F58" i="1"/>
  <c r="F59" i="1" s="1"/>
  <c r="F60" i="1" s="1"/>
  <c r="F61" i="1" s="1"/>
  <c r="I86" i="1"/>
  <c r="I87" i="1" s="1"/>
  <c r="I88" i="1" s="1"/>
  <c r="I89" i="1" s="1"/>
  <c r="G127" i="1"/>
  <c r="G171" i="1"/>
  <c r="I183" i="1"/>
  <c r="I184" i="1" s="1"/>
  <c r="I185" i="1" s="1"/>
  <c r="I186" i="1" s="1"/>
  <c r="L201" i="1"/>
  <c r="G208" i="1"/>
  <c r="I266" i="1"/>
  <c r="F296" i="1"/>
  <c r="H498" i="1"/>
  <c r="H499" i="1" s="1"/>
  <c r="H500" i="1" s="1"/>
  <c r="H501" i="1" s="1"/>
  <c r="I516" i="1"/>
  <c r="F526" i="1"/>
  <c r="F527" i="1" s="1"/>
  <c r="F528" i="1" s="1"/>
  <c r="F529" i="1" s="1"/>
  <c r="L231" i="1"/>
  <c r="H201" i="1"/>
  <c r="G51" i="1"/>
  <c r="G52" i="1" s="1"/>
  <c r="G53" i="1" s="1"/>
  <c r="G54" i="1" s="1"/>
  <c r="I123" i="1"/>
  <c r="I124" i="1" s="1"/>
  <c r="I125" i="1" s="1"/>
  <c r="I126" i="1" s="1"/>
  <c r="F174" i="1"/>
  <c r="F175" i="1" s="1"/>
  <c r="F176" i="1" s="1"/>
  <c r="F177" i="1" s="1"/>
  <c r="I231" i="1"/>
  <c r="G245" i="1"/>
  <c r="F259" i="1"/>
  <c r="F285" i="1"/>
  <c r="F286" i="1" s="1"/>
  <c r="F287" i="1" s="1"/>
  <c r="F288" i="1" s="1"/>
  <c r="I354" i="1"/>
  <c r="I391" i="1"/>
  <c r="I438" i="1"/>
  <c r="I439" i="1" s="1"/>
  <c r="I440" i="1" s="1"/>
  <c r="I441" i="1" s="1"/>
  <c r="H519" i="1"/>
  <c r="H520" i="1" s="1"/>
  <c r="H521" i="1" s="1"/>
  <c r="H522" i="1" s="1"/>
  <c r="L526" i="1"/>
  <c r="L527" i="1" s="1"/>
  <c r="L528" i="1" s="1"/>
  <c r="L529" i="1" s="1"/>
  <c r="L556" i="1"/>
  <c r="L557" i="1" s="1"/>
  <c r="L558" i="1" s="1"/>
  <c r="L559" i="1" s="1"/>
  <c r="L380" i="1"/>
  <c r="L381" i="1" s="1"/>
  <c r="L382" i="1" s="1"/>
  <c r="L383" i="1" s="1"/>
  <c r="E472" i="1"/>
  <c r="E51" i="1"/>
  <c r="E52" i="1" s="1"/>
  <c r="E53" i="1" s="1"/>
  <c r="E54" i="1" s="1"/>
  <c r="F116" i="1"/>
  <c r="E139" i="1"/>
  <c r="E140" i="1" s="1"/>
  <c r="E141" i="1" s="1"/>
  <c r="E142" i="1" s="1"/>
  <c r="I150" i="1"/>
  <c r="F238" i="1"/>
  <c r="G329" i="1"/>
  <c r="G330" i="1" s="1"/>
  <c r="G331" i="1" s="1"/>
  <c r="G332" i="1" s="1"/>
  <c r="F421" i="1"/>
  <c r="H461" i="1"/>
  <c r="H462" i="1" s="1"/>
  <c r="H463" i="1" s="1"/>
  <c r="H464" i="1" s="1"/>
  <c r="I472" i="1"/>
  <c r="E530" i="1"/>
  <c r="E560" i="1"/>
  <c r="H306" i="1"/>
  <c r="H307" i="1" s="1"/>
  <c r="H308" i="1" s="1"/>
  <c r="H309" i="1" s="1"/>
  <c r="H546" i="1"/>
  <c r="H317" i="1"/>
  <c r="L498" i="1"/>
  <c r="L499" i="1" s="1"/>
  <c r="L500" i="1" s="1"/>
  <c r="L501" i="1" s="1"/>
  <c r="H76" i="1"/>
  <c r="F160" i="1"/>
  <c r="F161" i="1" s="1"/>
  <c r="F162" i="1" s="1"/>
  <c r="F163" i="1" s="1"/>
  <c r="E292" i="1"/>
  <c r="E293" i="1" s="1"/>
  <c r="E294" i="1" s="1"/>
  <c r="E295" i="1" s="1"/>
  <c r="H329" i="1"/>
  <c r="H330" i="1" s="1"/>
  <c r="H331" i="1" s="1"/>
  <c r="H332" i="1" s="1"/>
  <c r="L354" i="1"/>
  <c r="E384" i="1"/>
  <c r="G421" i="1"/>
  <c r="H431" i="1"/>
  <c r="H432" i="1" s="1"/>
  <c r="H433" i="1" s="1"/>
  <c r="H434" i="1" s="1"/>
  <c r="F523" i="1"/>
  <c r="F560" i="1"/>
  <c r="L113" i="1"/>
  <c r="F51" i="1"/>
  <c r="F52" i="1" s="1"/>
  <c r="F53" i="1" s="1"/>
  <c r="F54" i="1" s="1"/>
  <c r="G292" i="1"/>
  <c r="G293" i="1" s="1"/>
  <c r="G294" i="1" s="1"/>
  <c r="G295" i="1" s="1"/>
  <c r="F401" i="1"/>
  <c r="F402" i="1" s="1"/>
  <c r="F403" i="1" s="1"/>
  <c r="F404" i="1" s="1"/>
  <c r="G537" i="1"/>
  <c r="E21" i="1"/>
  <c r="E22" i="1" s="1"/>
  <c r="E23" i="1" s="1"/>
  <c r="E24" i="1" s="1"/>
  <c r="I69" i="1"/>
  <c r="H106" i="1"/>
  <c r="H194" i="1"/>
  <c r="J62" i="1"/>
  <c r="H69" i="1"/>
  <c r="F79" i="1"/>
  <c r="F80" i="1" s="1"/>
  <c r="F81" i="1" s="1"/>
  <c r="F82" i="1" s="1"/>
  <c r="E130" i="1"/>
  <c r="E131" i="1" s="1"/>
  <c r="E132" i="1" s="1"/>
  <c r="E133" i="1" s="1"/>
  <c r="L143" i="1"/>
  <c r="G150" i="1"/>
  <c r="E167" i="1"/>
  <c r="E168" i="1" s="1"/>
  <c r="E169" i="1" s="1"/>
  <c r="E170" i="1" s="1"/>
  <c r="I329" i="1"/>
  <c r="I330" i="1" s="1"/>
  <c r="I331" i="1" s="1"/>
  <c r="I332" i="1" s="1"/>
  <c r="F384" i="1"/>
  <c r="L326" i="1"/>
  <c r="E373" i="1"/>
  <c r="E374" i="1" s="1"/>
  <c r="E375" i="1" s="1"/>
  <c r="E376" i="1" s="1"/>
  <c r="G410" i="1"/>
  <c r="G411" i="1" s="1"/>
  <c r="G412" i="1" s="1"/>
  <c r="G413" i="1" s="1"/>
  <c r="H438" i="1"/>
  <c r="H439" i="1" s="1"/>
  <c r="H440" i="1" s="1"/>
  <c r="H441" i="1" s="1"/>
  <c r="L255" i="1"/>
  <c r="L256" i="1" s="1"/>
  <c r="L257" i="1" s="1"/>
  <c r="L258" i="1" s="1"/>
  <c r="I62" i="1"/>
  <c r="J146" i="1"/>
  <c r="J147" i="1" s="1"/>
  <c r="J148" i="1" s="1"/>
  <c r="J149" i="1" s="1"/>
  <c r="I215" i="1"/>
  <c r="H322" i="1"/>
  <c r="H323" i="1" s="1"/>
  <c r="H324" i="1" s="1"/>
  <c r="H325" i="1" s="1"/>
  <c r="I421" i="1"/>
  <c r="L472" i="1"/>
  <c r="E32" i="1"/>
  <c r="F414" i="1"/>
  <c r="E86" i="1"/>
  <c r="E87" i="1" s="1"/>
  <c r="E88" i="1" s="1"/>
  <c r="E89" i="1" s="1"/>
  <c r="H218" i="1"/>
  <c r="H219" i="1" s="1"/>
  <c r="H220" i="1" s="1"/>
  <c r="H221" i="1" s="1"/>
  <c r="H405" i="1"/>
  <c r="I303" i="1"/>
  <c r="E505" i="1"/>
  <c r="E506" i="1" s="1"/>
  <c r="E507" i="1" s="1"/>
  <c r="E508" i="1" s="1"/>
  <c r="H46" i="1"/>
  <c r="G62" i="1"/>
  <c r="J28" i="1"/>
  <c r="J29" i="1" s="1"/>
  <c r="J30" i="1" s="1"/>
  <c r="J31" i="1" s="1"/>
  <c r="J90" i="1"/>
  <c r="E266" i="1"/>
  <c r="G303" i="1"/>
  <c r="E498" i="1"/>
  <c r="E499" i="1" s="1"/>
  <c r="E500" i="1" s="1"/>
  <c r="E501" i="1" s="1"/>
  <c r="G505" i="1"/>
  <c r="G506" i="1" s="1"/>
  <c r="G507" i="1" s="1"/>
  <c r="G508" i="1" s="1"/>
  <c r="F42" i="1"/>
  <c r="F43" i="1" s="1"/>
  <c r="F44" i="1" s="1"/>
  <c r="F45" i="1" s="1"/>
  <c r="I28" i="1"/>
  <c r="I29" i="1" s="1"/>
  <c r="I30" i="1" s="1"/>
  <c r="I31" i="1" s="1"/>
  <c r="E259" i="1"/>
  <c r="H208" i="1"/>
  <c r="F361" i="1"/>
  <c r="K563" i="1"/>
  <c r="K564" i="1" s="1"/>
  <c r="K565" i="1" s="1"/>
  <c r="K566" i="1" s="1"/>
  <c r="K174" i="1"/>
  <c r="K175" i="1" s="1"/>
  <c r="K176" i="1" s="1"/>
  <c r="K177" i="1" s="1"/>
  <c r="F194" i="1"/>
  <c r="L357" i="1"/>
  <c r="L358" i="1" s="1"/>
  <c r="L359" i="1" s="1"/>
  <c r="L360" i="1" s="1"/>
  <c r="G435" i="1"/>
  <c r="L449" i="1"/>
  <c r="K533" i="1"/>
  <c r="K534" i="1" s="1"/>
  <c r="K535" i="1" s="1"/>
  <c r="K536" i="1" s="1"/>
  <c r="K303" i="1"/>
  <c r="K449" i="1"/>
  <c r="L62" i="1"/>
  <c r="L234" i="1"/>
  <c r="L235" i="1" s="1"/>
  <c r="L236" i="1" s="1"/>
  <c r="L237" i="1" s="1"/>
  <c r="K329" i="1"/>
  <c r="K330" i="1" s="1"/>
  <c r="K331" i="1" s="1"/>
  <c r="K332" i="1" s="1"/>
  <c r="L533" i="1"/>
  <c r="L534" i="1" s="1"/>
  <c r="L535" i="1" s="1"/>
  <c r="L536" i="1" s="1"/>
  <c r="H567" i="1"/>
  <c r="H574" i="1"/>
  <c r="E62" i="1"/>
  <c r="E58" i="1"/>
  <c r="E59" i="1" s="1"/>
  <c r="E60" i="1" s="1"/>
  <c r="E61" i="1" s="1"/>
  <c r="F187" i="1"/>
  <c r="K234" i="1"/>
  <c r="K235" i="1" s="1"/>
  <c r="K236" i="1" s="1"/>
  <c r="K237" i="1" s="1"/>
  <c r="L329" i="1"/>
  <c r="L330" i="1" s="1"/>
  <c r="L331" i="1" s="1"/>
  <c r="L332" i="1" s="1"/>
  <c r="E523" i="1"/>
  <c r="E445" i="1"/>
  <c r="E446" i="1" s="1"/>
  <c r="E447" i="1" s="1"/>
  <c r="E448" i="1" s="1"/>
  <c r="K505" i="1"/>
  <c r="K506" i="1" s="1"/>
  <c r="K507" i="1" s="1"/>
  <c r="K508" i="1" s="1"/>
  <c r="E546" i="1"/>
  <c r="G194" i="1"/>
  <c r="K357" i="1"/>
  <c r="K358" i="1" s="1"/>
  <c r="K359" i="1" s="1"/>
  <c r="K360" i="1" s="1"/>
  <c r="K62" i="1"/>
  <c r="F303" i="1"/>
  <c r="E310" i="1"/>
  <c r="F317" i="1"/>
  <c r="E333" i="1"/>
  <c r="K421" i="1"/>
  <c r="K475" i="1"/>
  <c r="K476" i="1" s="1"/>
  <c r="K477" i="1" s="1"/>
  <c r="K478" i="1" s="1"/>
  <c r="L505" i="1"/>
  <c r="L506" i="1" s="1"/>
  <c r="L507" i="1" s="1"/>
  <c r="L508" i="1" s="1"/>
  <c r="F537" i="1"/>
  <c r="F546" i="1"/>
  <c r="F553" i="1"/>
  <c r="G553" i="1"/>
  <c r="L120" i="1"/>
  <c r="L299" i="1"/>
  <c r="L300" i="1" s="1"/>
  <c r="L301" i="1" s="1"/>
  <c r="L302" i="1" s="1"/>
  <c r="G317" i="1"/>
  <c r="E160" i="1"/>
  <c r="E161" i="1" s="1"/>
  <c r="E162" i="1" s="1"/>
  <c r="E163" i="1" s="1"/>
  <c r="L90" i="1"/>
  <c r="F310" i="1"/>
  <c r="H454" i="1"/>
  <c r="H455" i="1" s="1"/>
  <c r="H456" i="1" s="1"/>
  <c r="H457" i="1" s="1"/>
  <c r="E153" i="1"/>
  <c r="E154" i="1" s="1"/>
  <c r="E155" i="1" s="1"/>
  <c r="E156" i="1" s="1"/>
  <c r="L421" i="1"/>
  <c r="G438" i="1"/>
  <c r="G439" i="1" s="1"/>
  <c r="G440" i="1" s="1"/>
  <c r="G441" i="1" s="1"/>
  <c r="H445" i="1"/>
  <c r="H446" i="1" s="1"/>
  <c r="H447" i="1" s="1"/>
  <c r="H448" i="1" s="1"/>
  <c r="K32" i="1"/>
  <c r="E150" i="1"/>
  <c r="E211" i="1"/>
  <c r="E212" i="1" s="1"/>
  <c r="E213" i="1" s="1"/>
  <c r="E214" i="1" s="1"/>
  <c r="F479" i="1"/>
  <c r="K90" i="1"/>
  <c r="K120" i="1"/>
  <c r="E570" i="1"/>
  <c r="E571" i="1" s="1"/>
  <c r="E572" i="1" s="1"/>
  <c r="E573" i="1" s="1"/>
  <c r="E190" i="1"/>
  <c r="E191" i="1" s="1"/>
  <c r="E192" i="1" s="1"/>
  <c r="E193" i="1" s="1"/>
  <c r="E204" i="1"/>
  <c r="E205" i="1" s="1"/>
  <c r="E206" i="1" s="1"/>
  <c r="E207" i="1" s="1"/>
  <c r="E218" i="1"/>
  <c r="E219" i="1" s="1"/>
  <c r="E220" i="1" s="1"/>
  <c r="E221" i="1" s="1"/>
  <c r="K347" i="1"/>
  <c r="G479" i="1"/>
  <c r="F486" i="1"/>
  <c r="F563" i="1"/>
  <c r="F564" i="1" s="1"/>
  <c r="F565" i="1" s="1"/>
  <c r="F566" i="1" s="1"/>
  <c r="F428" i="1"/>
  <c r="G326" i="1"/>
  <c r="G69" i="1"/>
  <c r="E387" i="1"/>
  <c r="E388" i="1" s="1"/>
  <c r="E389" i="1" s="1"/>
  <c r="E390" i="1" s="1"/>
  <c r="E563" i="1"/>
  <c r="E564" i="1" s="1"/>
  <c r="E565" i="1" s="1"/>
  <c r="E566" i="1" s="1"/>
  <c r="G21" i="1"/>
  <c r="G22" i="1" s="1"/>
  <c r="G23" i="1" s="1"/>
  <c r="G24" i="1" s="1"/>
  <c r="I35" i="1"/>
  <c r="I36" i="1" s="1"/>
  <c r="I37" i="1" s="1"/>
  <c r="I38" i="1" s="1"/>
  <c r="F69" i="1"/>
  <c r="L150" i="1"/>
  <c r="E208" i="1"/>
  <c r="H35" i="1"/>
  <c r="H36" i="1" s="1"/>
  <c r="H37" i="1" s="1"/>
  <c r="H38" i="1" s="1"/>
  <c r="I134" i="1"/>
  <c r="K150" i="1"/>
  <c r="L208" i="1"/>
  <c r="L347" i="1"/>
  <c r="G387" i="1"/>
  <c r="G388" i="1" s="1"/>
  <c r="G389" i="1" s="1"/>
  <c r="G390" i="1" s="1"/>
  <c r="J431" i="1"/>
  <c r="J432" i="1" s="1"/>
  <c r="J433" i="1" s="1"/>
  <c r="J434" i="1" s="1"/>
  <c r="H479" i="1"/>
  <c r="L516" i="1"/>
  <c r="G563" i="1"/>
  <c r="G564" i="1" s="1"/>
  <c r="G565" i="1" s="1"/>
  <c r="G566" i="1" s="1"/>
  <c r="E394" i="1"/>
  <c r="E395" i="1" s="1"/>
  <c r="E396" i="1" s="1"/>
  <c r="E397" i="1" s="1"/>
  <c r="E401" i="1"/>
  <c r="E402" i="1" s="1"/>
  <c r="E403" i="1" s="1"/>
  <c r="E404" i="1" s="1"/>
  <c r="G76" i="1"/>
  <c r="E187" i="1"/>
  <c r="K208" i="1"/>
  <c r="E278" i="1"/>
  <c r="E279" i="1" s="1"/>
  <c r="E280" i="1" s="1"/>
  <c r="E281" i="1" s="1"/>
  <c r="E336" i="1"/>
  <c r="E337" i="1" s="1"/>
  <c r="E338" i="1" s="1"/>
  <c r="E339" i="1" s="1"/>
  <c r="G380" i="1"/>
  <c r="G381" i="1" s="1"/>
  <c r="G382" i="1" s="1"/>
  <c r="G383" i="1" s="1"/>
  <c r="H472" i="1"/>
  <c r="G556" i="1"/>
  <c r="G557" i="1" s="1"/>
  <c r="G558" i="1" s="1"/>
  <c r="G559" i="1" s="1"/>
  <c r="E285" i="1"/>
  <c r="E286" i="1" s="1"/>
  <c r="E287" i="1" s="1"/>
  <c r="E288" i="1" s="1"/>
  <c r="E512" i="1"/>
  <c r="E513" i="1" s="1"/>
  <c r="E514" i="1" s="1"/>
  <c r="E515" i="1" s="1"/>
  <c r="L266" i="1"/>
  <c r="E116" i="1"/>
  <c r="D25" i="1"/>
  <c r="D22" i="1"/>
  <c r="D23" i="1" s="1"/>
  <c r="D24" i="1" s="1"/>
  <c r="G18" i="1"/>
  <c r="G15" i="1"/>
  <c r="G16" i="1" s="1"/>
  <c r="G17" i="1" s="1"/>
  <c r="F18" i="1"/>
  <c r="F15" i="1"/>
  <c r="F16" i="1" s="1"/>
  <c r="F17" i="1" s="1"/>
  <c r="H18" i="1"/>
  <c r="H15" i="1"/>
  <c r="H16" i="1" s="1"/>
  <c r="H17" i="1" s="1"/>
  <c r="I18" i="1"/>
  <c r="I15" i="1"/>
  <c r="I16" i="1" s="1"/>
  <c r="I17" i="1" s="1"/>
  <c r="J18" i="1"/>
  <c r="J15" i="1"/>
  <c r="J16" i="1" s="1"/>
  <c r="J17" i="1" s="1"/>
  <c r="K18" i="1"/>
  <c r="K15" i="1"/>
  <c r="K16" i="1" s="1"/>
  <c r="K17" i="1" s="1"/>
  <c r="L18" i="1"/>
  <c r="L15" i="1"/>
  <c r="L16" i="1" s="1"/>
  <c r="L17" i="1" s="1"/>
  <c r="D18" i="1"/>
  <c r="D15" i="1"/>
  <c r="D16" i="1" s="1"/>
  <c r="D17" i="1" s="1"/>
  <c r="E18" i="1"/>
  <c r="E15" i="1"/>
  <c r="E16" i="1" s="1"/>
  <c r="E17" i="1" s="1"/>
  <c r="E11" i="1"/>
  <c r="E8" i="1"/>
  <c r="E9" i="1" s="1"/>
  <c r="E10" i="1" s="1"/>
  <c r="F11" i="1"/>
  <c r="F8" i="1"/>
  <c r="F9" i="1" s="1"/>
  <c r="F10" i="1" s="1"/>
  <c r="G11" i="1"/>
  <c r="G8" i="1"/>
  <c r="G9" i="1" s="1"/>
  <c r="G10" i="1" s="1"/>
  <c r="I11" i="1"/>
  <c r="I8" i="1"/>
  <c r="I9" i="1" s="1"/>
  <c r="I10" i="1" s="1"/>
  <c r="H11" i="1"/>
  <c r="H8" i="1"/>
  <c r="H9" i="1" s="1"/>
  <c r="H10" i="1" s="1"/>
  <c r="J11" i="1"/>
  <c r="J8" i="1"/>
  <c r="J9" i="1" s="1"/>
  <c r="J10" i="1" s="1"/>
  <c r="K11" i="1"/>
  <c r="K8" i="1"/>
  <c r="K9" i="1" s="1"/>
  <c r="K10" i="1" s="1"/>
  <c r="L11" i="1"/>
  <c r="L8" i="1"/>
  <c r="L9" i="1" s="1"/>
  <c r="L10" i="1" s="1"/>
  <c r="D11" i="1"/>
  <c r="D8" i="1"/>
  <c r="D9" i="1" s="1"/>
  <c r="D10" i="1" s="1"/>
  <c r="L29" i="3"/>
  <c r="L28" i="3"/>
  <c r="L27" i="3"/>
  <c r="L26" i="3"/>
  <c r="L25" i="3"/>
  <c r="L24" i="3"/>
  <c r="L23" i="3"/>
  <c r="L22" i="3"/>
  <c r="L21" i="3"/>
  <c r="L20" i="3"/>
  <c r="L19" i="3"/>
  <c r="L6" i="3"/>
  <c r="I26" i="4"/>
  <c r="I25" i="4"/>
  <c r="I24" i="4"/>
  <c r="I23" i="4"/>
  <c r="I22" i="4"/>
  <c r="I21" i="4"/>
  <c r="I20" i="4"/>
  <c r="I19" i="4"/>
  <c r="I18" i="4"/>
  <c r="I17" i="4"/>
  <c r="I16" i="4"/>
  <c r="I15" i="4"/>
  <c r="I14" i="4"/>
  <c r="K26" i="4"/>
  <c r="G26" i="4"/>
  <c r="M26" i="4" s="1"/>
  <c r="E26" i="4"/>
  <c r="C26" i="4"/>
  <c r="A26" i="4"/>
  <c r="K25" i="4"/>
  <c r="G25" i="4"/>
  <c r="M25" i="4" s="1"/>
  <c r="E25" i="4"/>
  <c r="C25" i="4"/>
  <c r="A25" i="4"/>
  <c r="K24" i="4"/>
  <c r="G24" i="4"/>
  <c r="M24" i="4" s="1"/>
  <c r="E24" i="4"/>
  <c r="C24" i="4"/>
  <c r="A24" i="4"/>
  <c r="K23" i="4"/>
  <c r="G23" i="4"/>
  <c r="M23" i="4" s="1"/>
  <c r="E23" i="4"/>
  <c r="C23" i="4"/>
  <c r="A23" i="4"/>
  <c r="K22" i="4"/>
  <c r="G22" i="4"/>
  <c r="M22" i="4" s="1"/>
  <c r="E22" i="4"/>
  <c r="C22" i="4"/>
  <c r="A22" i="4"/>
  <c r="K21" i="4"/>
  <c r="G21" i="4"/>
  <c r="M21" i="4" s="1"/>
  <c r="E21" i="4"/>
  <c r="C21" i="4"/>
  <c r="A21" i="4"/>
  <c r="K20" i="4"/>
  <c r="G20" i="4"/>
  <c r="M20" i="4" s="1"/>
  <c r="E20" i="4"/>
  <c r="C20" i="4"/>
  <c r="A20" i="4"/>
  <c r="K19" i="4"/>
  <c r="G19" i="4"/>
  <c r="M19" i="4" s="1"/>
  <c r="E19" i="4"/>
  <c r="C19" i="4"/>
  <c r="A19" i="4"/>
  <c r="K18" i="4"/>
  <c r="G18" i="4"/>
  <c r="M18" i="4" s="1"/>
  <c r="E18" i="4"/>
  <c r="C18" i="4"/>
  <c r="A18" i="4"/>
  <c r="A17" i="4"/>
  <c r="K17" i="4"/>
  <c r="G17" i="4"/>
  <c r="M17" i="4" s="1"/>
  <c r="E17" i="4"/>
  <c r="C17" i="4"/>
  <c r="K16" i="4"/>
  <c r="G16" i="4"/>
  <c r="M16" i="4" s="1"/>
  <c r="E16" i="4"/>
  <c r="C16" i="4"/>
  <c r="A16" i="4"/>
  <c r="K15" i="4"/>
  <c r="G15" i="4"/>
  <c r="M15" i="4" s="1"/>
  <c r="E15" i="4"/>
  <c r="C15" i="4"/>
  <c r="A15" i="4"/>
  <c r="K14" i="4"/>
  <c r="G14" i="4"/>
  <c r="M14" i="4" s="1"/>
  <c r="E14" i="4"/>
  <c r="A14" i="4"/>
  <c r="C14" i="4"/>
  <c r="L18" i="3"/>
  <c r="L17" i="3"/>
  <c r="L16" i="3"/>
  <c r="L15" i="3"/>
  <c r="L14" i="3"/>
  <c r="L13" i="3"/>
  <c r="L12" i="3"/>
  <c r="L11" i="3"/>
  <c r="L9" i="3"/>
  <c r="L8" i="3"/>
  <c r="L7" i="3"/>
  <c r="L10" i="3"/>
  <c r="L5" i="3"/>
  <c r="L4" i="3"/>
  <c r="L3" i="3"/>
  <c r="L2" i="3"/>
  <c r="J8" i="7" l="1"/>
  <c r="C8" i="7"/>
  <c r="C6" i="7"/>
  <c r="G24" i="7" s="1"/>
  <c r="M24" i="7" s="1"/>
  <c r="L36" i="3"/>
  <c r="K20" i="7" l="1"/>
  <c r="G20" i="7"/>
  <c r="M20" i="7" s="1"/>
  <c r="C15" i="7" a="1"/>
  <c r="C15" i="7" s="1"/>
  <c r="G23" i="7"/>
  <c r="M23" i="7" s="1"/>
  <c r="C21" i="7" a="1"/>
  <c r="C21" i="7" s="1"/>
  <c r="C16" i="7" a="1"/>
  <c r="C16" i="7" s="1"/>
  <c r="K17" i="7"/>
  <c r="G26" i="7"/>
  <c r="M26" i="7" s="1"/>
  <c r="C23" i="7" a="1"/>
  <c r="C23" i="7" s="1"/>
  <c r="A14" i="7" a="1"/>
  <c r="A14" i="7" s="1"/>
  <c r="E26" i="7"/>
  <c r="C26" i="7" a="1"/>
  <c r="C26" i="7" s="1"/>
  <c r="E24" i="7"/>
  <c r="G15" i="7"/>
  <c r="M15" i="7" s="1"/>
  <c r="I16" i="7"/>
  <c r="A24" i="7" a="1"/>
  <c r="A24" i="7" s="1"/>
  <c r="K21" i="7"/>
  <c r="A21" i="7" a="1"/>
  <c r="A21" i="7" s="1"/>
  <c r="C18" i="7" a="1"/>
  <c r="C18" i="7" s="1"/>
  <c r="A22" i="7" a="1"/>
  <c r="A22" i="7" s="1"/>
  <c r="I21" i="7"/>
  <c r="K24" i="7"/>
  <c r="E15" i="7"/>
  <c r="G19" i="7"/>
  <c r="M19" i="7" s="1"/>
  <c r="C20" i="7" a="1"/>
  <c r="C20" i="7" s="1"/>
  <c r="E18" i="7"/>
  <c r="A20" i="7" a="1"/>
  <c r="A20" i="7" s="1"/>
  <c r="I14" i="7"/>
  <c r="E20" i="7"/>
  <c r="A25" i="7" a="1"/>
  <c r="A25" i="7" s="1"/>
  <c r="I22" i="7"/>
  <c r="I20" i="7"/>
  <c r="E22" i="7"/>
  <c r="E21" i="7"/>
  <c r="K22" i="7"/>
  <c r="C19" i="7" a="1"/>
  <c r="C19" i="7" s="1"/>
  <c r="G17" i="7"/>
  <c r="M17" i="7" s="1"/>
  <c r="E16" i="7"/>
  <c r="C17" i="7" a="1"/>
  <c r="C17" i="7" s="1"/>
  <c r="G25" i="7"/>
  <c r="M25" i="7" s="1"/>
  <c r="E23" i="7"/>
  <c r="C14" i="7"/>
  <c r="C22" i="7" a="1"/>
  <c r="C22" i="7" s="1"/>
  <c r="I26" i="7"/>
  <c r="A17" i="7" a="1"/>
  <c r="A17" i="7" s="1"/>
  <c r="K18" i="7"/>
  <c r="K19" i="7"/>
  <c r="I25" i="7"/>
  <c r="E25" i="7"/>
  <c r="K14" i="7"/>
  <c r="K16" i="7"/>
  <c r="I19" i="7"/>
  <c r="A19" i="7" a="1"/>
  <c r="A19" i="7" s="1"/>
  <c r="I18" i="7"/>
  <c r="C24" i="7" a="1"/>
  <c r="C24" i="7" s="1"/>
  <c r="I17" i="7"/>
  <c r="K15" i="7"/>
  <c r="K25" i="7"/>
  <c r="A15" i="7" a="1"/>
  <c r="A15" i="7" s="1"/>
  <c r="A16" i="7" a="1"/>
  <c r="A16" i="7" s="1"/>
  <c r="E17" i="7"/>
  <c r="G21" i="7"/>
  <c r="M21" i="7" s="1"/>
  <c r="C25" i="7" a="1"/>
  <c r="C25" i="7" s="1"/>
  <c r="G18" i="7"/>
  <c r="M18" i="7" s="1"/>
  <c r="A23" i="7" a="1"/>
  <c r="A23" i="7" s="1"/>
  <c r="I15" i="7"/>
  <c r="I23" i="7"/>
  <c r="I24" i="7"/>
  <c r="K23" i="7"/>
  <c r="E14" i="7"/>
  <c r="A26" i="7" a="1"/>
  <c r="A26" i="7" s="1"/>
  <c r="G22" i="7"/>
  <c r="M22" i="7" s="1"/>
  <c r="K26" i="7"/>
  <c r="A18" i="7" a="1"/>
  <c r="A18" i="7" s="1"/>
  <c r="E19" i="7"/>
  <c r="G14" i="7"/>
  <c r="M14" i="7" s="1"/>
  <c r="G16" i="7"/>
  <c r="M16"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<sst xmlns="http://schemas.openxmlformats.org/spreadsheetml/2006/main" count="211" uniqueCount="85">
  <si>
    <t>DATE</t>
  </si>
  <si>
    <t>TIME</t>
  </si>
  <si>
    <t>PROJECT ID</t>
  </si>
  <si>
    <t>PROJECT NAME</t>
  </si>
  <si>
    <t>STUDENT 1 ID</t>
  </si>
  <si>
    <t>STUDENT 1 NAME</t>
  </si>
  <si>
    <t>STUDENT 1 GRADE</t>
  </si>
  <si>
    <t>STUDENT 2 ID</t>
  </si>
  <si>
    <t>STUDENT 2 NAME</t>
  </si>
  <si>
    <t>STUDENT 2 GRADE</t>
  </si>
  <si>
    <t>PROJECT LINK</t>
  </si>
  <si>
    <t>JUDGE ID</t>
  </si>
  <si>
    <t>JUDGE NAME</t>
  </si>
  <si>
    <t>JUDGE EMAIL</t>
  </si>
  <si>
    <t>(Please don't touch these columns - they have formulas!)</t>
  </si>
  <si>
    <t>Enter the Project ID # in ONLY the top left (purple) cell of each timeslot group. The rest will auto-fill.</t>
  </si>
  <si>
    <t>Enter into the purple cells the Judge ID # of the judges you're assigning to each project</t>
  </si>
  <si>
    <t>Sunday April 10th</t>
  </si>
  <si>
    <t>10am - 10:20am</t>
  </si>
  <si>
    <t>10:20am - 10:40am</t>
  </si>
  <si>
    <t>10:40am - 11am</t>
  </si>
  <si>
    <t>11am - 11:20am</t>
  </si>
  <si>
    <t>11:20am - 11:40am</t>
  </si>
  <si>
    <t>11:40am - 12pm</t>
  </si>
  <si>
    <t>12pm - 12:40pm</t>
  </si>
  <si>
    <t>INTERMISSION - NO INTERVIEWS</t>
  </si>
  <si>
    <t>12:40pm - 1pm</t>
  </si>
  <si>
    <t>1pm - 1:20pm</t>
  </si>
  <si>
    <t>1:20pm - 1:40pm</t>
  </si>
  <si>
    <t>1:40pm - 2pm</t>
  </si>
  <si>
    <t>2pm - 2:20pm</t>
  </si>
  <si>
    <t>2:20pm - 2:40pm</t>
  </si>
  <si>
    <t>2:40pm - 3pm</t>
  </si>
  <si>
    <t>Project ID</t>
  </si>
  <si>
    <t>Issue</t>
  </si>
  <si>
    <t>ID</t>
  </si>
  <si>
    <t>Last Name</t>
  </si>
  <si>
    <t>Email2</t>
  </si>
  <si>
    <t>What city, province and country do you live in?</t>
  </si>
  <si>
    <t>Please describe conflict of interest</t>
  </si>
  <si>
    <t>We expect that each project you judge will require less than 1 hour of your time, including reviewing project material and interviewing the student. How many projects are you willing to judge?</t>
  </si>
  <si>
    <t>Phone Number</t>
  </si>
  <si>
    <t>Grades 4 to 6</t>
  </si>
  <si>
    <t>Grades 7 &amp; 8</t>
  </si>
  <si>
    <t>Grades 9 &amp; 10</t>
  </si>
  <si>
    <t>Grades 11 &amp; 12</t>
  </si>
  <si>
    <t># of Interviews</t>
  </si>
  <si>
    <t>Total interviews willing</t>
  </si>
  <si>
    <t>Moderate</t>
  </si>
  <si>
    <t>High</t>
  </si>
  <si>
    <t>Low</t>
  </si>
  <si>
    <t>Judge ID #:</t>
  </si>
  <si>
    <t>Enter the Judge ID # into the purple cell.</t>
  </si>
  <si>
    <t>Judge Name:</t>
  </si>
  <si>
    <t>Judge Email:</t>
  </si>
  <si>
    <t>Interview Date</t>
  </si>
  <si>
    <t>Interview Time</t>
  </si>
  <si>
    <t>Project Title</t>
  </si>
  <si>
    <t>Project ID #</t>
  </si>
  <si>
    <t>Student Grade</t>
  </si>
  <si>
    <t>Project Link</t>
  </si>
  <si>
    <t>Project Report</t>
  </si>
  <si>
    <t>STUDENT 1 EMAIL</t>
  </si>
  <si>
    <t>STUDENT 2 EMAIL</t>
  </si>
  <si>
    <t>Enter the Project ID # into the dark green cell.</t>
  </si>
  <si>
    <t>Project Name:</t>
  </si>
  <si>
    <t>Student 1:</t>
  </si>
  <si>
    <t>Student 2:</t>
  </si>
  <si>
    <t>Test Judge 1</t>
  </si>
  <si>
    <t>test1@email.com</t>
  </si>
  <si>
    <t>Test Judge 2</t>
  </si>
  <si>
    <t>test2@email.com</t>
  </si>
  <si>
    <t>Test Judge 3</t>
  </si>
  <si>
    <t>test3@email.com</t>
  </si>
  <si>
    <t>Growing Plants with Soda</t>
  </si>
  <si>
    <t>Student Test</t>
  </si>
  <si>
    <t>Student1@gmail.com</t>
  </si>
  <si>
    <t>Rocket Ship Propulsion</t>
  </si>
  <si>
    <t>Student 2 Test</t>
  </si>
  <si>
    <t>Student2@email.com</t>
  </si>
  <si>
    <t>Partner Student</t>
  </si>
  <si>
    <t>partner1@email.com</t>
  </si>
  <si>
    <t>Algae</t>
  </si>
  <si>
    <t>Student 3 Test</t>
  </si>
  <si>
    <t>student3@email.com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</si>
</sst>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u/>
      <sz val="11"/>
      <color theme="10"/>
      <name val="Calibri"/>
      <family val="2"/>
      <scheme val="minor"/>
    </font>
    <font>
      <b/>
      <u/>
      <sz val="11"/>
      <color theme="1"/>
      <name val="Calibri"/>
      <family val="2"/>
      <scheme val="minor"/>
    </font>
    <font>
      <sz val="11"/>
      <color rgb="FF444444"/>
      <name val="Calibri"/>
      <family val="2"/>
      <charset val="1"/>
    </font>
    <font>
      <sz val="11"/>
      <color rgb="FFFFFFFF"/>
      <name val="Calibri"/>
      <family val="2"/>
      <scheme val="minor"/>
    </font>
    <font>
      <b/>
      <sz val="11"/>
      <color theme="0"/>
      <name val="Calibri"/>
      <family val="2"/>
      <scheme val="minor"/>
    </font>
    <font>
      <u/>
      <sz val="11"/>
      <color theme="1"/>
      <name val="Calibri"/>
      <family val="2"/>
      <scheme val="minor"/>
    </font>
    <font>
      <sz val="11"/>
      <color rgb="FFBA3BFF"/>
      <name val="Calibri"/>
      <family val="2"/>
      <scheme val="minor"/>
    </font>
    <font>
      <sz val="11"/>
      <color theme="1"/>
      <name val="Calibri"/>
    </font>
    <font>
      <sz val="11"/>
      <color rgb="FF000000"/>
      <name val="Calibri"/>
      <family val="2"/>
      <scheme val="minor"/>
    </font>
    <font>
      <sz val="11"/>
      <color rgb="FF000000"/>
      <name val="Calibri"/>
      <family val="2"/>
      <charset val="1"/>
    </font>
    <font>
      <strike/>
      <sz val="11"/>
      <color theme="1"/>
      <name val="Calibri"/>
    </font>
    <font>
      <strike/>
      <sz val="11"/>
      <color theme="1"/>
      <name val="Calibri"/>
      <family val="2"/>
      <scheme val="minor"/>
    </font>
    <font>
      <strike/>
      <u/>
      <sz val="11"/>
      <color theme="10"/>
      <name val="Calibri"/>
      <family val="2"/>
      <scheme val="minor"/>
    </font>
    <font>
      <strike/>
      <sz val="11"/>
      <color rgb="FF000000"/>
      <name val="Calibri"/>
      <family val="2"/>
      <charset val="1"/>
    </font>
    <font>
      <strike/>
      <sz val="11"/>
      <color rgb="FF444444"/>
      <name val="Calibri"/>
      <family val="2"/>
      <charset val="1"/>
    </font>
    <font>
      <strike/>
      <sz val="11"/>
      <color rgb="FF000000"/>
      <name val="Calibri"/>
      <family val="2"/>
      <scheme val="minor"/>
    </font>
    <font>
      <sz val="11"/>
      <color theme="1"/>
      <name val="Calibri"/>
      <family val="2"/>
    </font>
  </fonts>
  <fills count="12">
    <fill>
      <patternFill patternType="none"/>
    </fill>
    <fill>
      <patternFill patternType="gray125"/>
    </fill>
    <fill>
      <patternFill patternType="solid">
        <fgColor rgb="FFFFF2CC"/>
        <bgColor indexed="64"/>
      </patternFill>
    </fill>
    <fill>
      <patternFill patternType="solid">
        <fgColor rgb="FFFCE4D6"/>
        <bgColor indexed="64"/>
      </patternFill>
    </fill>
    <fill>
      <patternFill patternType="solid">
        <fgColor rgb="FFE2EFDA"/>
        <bgColor indexed="64"/>
      </patternFill>
    </fill>
    <fill>
      <patternFill patternType="solid">
        <fgColor rgb="FFC0000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D0CECE"/>
        <bgColor indexed="64"/>
      </patternFill>
    </fill>
    <fill>
      <patternFill patternType="solid">
        <fgColor rgb="FFD9E1F2"/>
        <bgColor indexed="64"/>
      </patternFill>
    </fill>
    <fill>
      <patternFill patternType="solid">
        <fgColor rgb="FFFCE3FF"/>
        <bgColor indexed="64"/>
      </patternFill>
    </fill>
    <fill>
      <patternFill patternType="solid">
        <fgColor rgb="FFA9D08E"/>
        <bgColor indexed="64"/>
      </patternFill>
    </fill>
  </fills>
  <borders count="22">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top style="thin">
        <color theme="4" tint="0.39997558519241921"/>
      </top>
      <bottom style="thin">
        <color theme="4" tint="0.3999755851924192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double">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s>
  <cellStyleXfs count="2">
    <xf numFmtId="0" fontId="0" fillId="0" borderId="0"/>
    <xf numFmtId="0" fontId="1" fillId="0" borderId="0" applyNumberFormat="0" applyFill="0" applyBorder="0" applyAlignment="0" applyProtection="0"/>
  </cellStyleXfs>
  <cellXfs count="92">
    <xf numFmtId="0" fontId="0" fillId="0" borderId="0" xfId="0"/>
    <xf numFmtId="0" fontId="2"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alignment wrapText="1"/>
    </xf>
    <xf numFmtId="0" fontId="4" fillId="5" borderId="0" xfId="0" applyFont="1" applyFill="1" applyAlignment="1">
      <alignment horizontal="center" vertical="center"/>
    </xf>
    <xf numFmtId="0" fontId="5" fillId="6" borderId="6" xfId="0" applyFont="1" applyFill="1" applyBorder="1"/>
    <xf numFmtId="0" fontId="0" fillId="0" borderId="7" xfId="0" applyBorder="1"/>
    <xf numFmtId="0" fontId="0" fillId="0" borderId="8" xfId="0" applyBorder="1"/>
    <xf numFmtId="0" fontId="0" fillId="0" borderId="9" xfId="0" applyBorder="1"/>
    <xf numFmtId="0" fontId="0" fillId="0" borderId="0" xfId="0" applyAlignment="1">
      <alignment horizontal="right"/>
    </xf>
    <xf numFmtId="0" fontId="0" fillId="8" borderId="0" xfId="0" applyFill="1"/>
    <xf numFmtId="0" fontId="1" fillId="0" borderId="0" xfId="1"/>
    <xf numFmtId="0" fontId="0" fillId="2" borderId="0" xfId="0" applyFill="1" applyAlignment="1">
      <alignment vertical="center"/>
    </xf>
    <xf numFmtId="0" fontId="0" fillId="0" borderId="0" xfId="0" applyAlignment="1">
      <alignment vertical="center"/>
    </xf>
    <xf numFmtId="0" fontId="0" fillId="0" borderId="0" xfId="0" applyAlignment="1">
      <alignment horizontal="center"/>
    </xf>
    <xf numFmtId="0" fontId="0" fillId="3" borderId="0" xfId="0" applyFill="1" applyAlignment="1">
      <alignment vertical="center"/>
    </xf>
    <xf numFmtId="0" fontId="0" fillId="4" borderId="0" xfId="0" applyFill="1" applyAlignment="1">
      <alignment vertical="center"/>
    </xf>
    <xf numFmtId="0" fontId="3" fillId="0" borderId="2" xfId="0" quotePrefix="1" applyFont="1" applyBorder="1"/>
    <xf numFmtId="0" fontId="0" fillId="0" borderId="19" xfId="0" applyBorder="1"/>
    <xf numFmtId="0" fontId="0" fillId="0" borderId="20" xfId="0" applyBorder="1"/>
    <xf numFmtId="0" fontId="0" fillId="0" borderId="21" xfId="0" applyBorder="1"/>
    <xf numFmtId="0" fontId="7" fillId="0" borderId="0" xfId="0" applyFont="1"/>
    <xf numFmtId="0" fontId="8" fillId="0" borderId="0" xfId="0" applyFont="1"/>
    <xf numFmtId="0" fontId="8" fillId="0" borderId="0" xfId="0" quotePrefix="1" applyFont="1"/>
    <xf numFmtId="0" fontId="8" fillId="9" borderId="0" xfId="0" applyFont="1" applyFill="1"/>
    <xf numFmtId="0" fontId="3" fillId="0" borderId="0" xfId="0" applyFont="1"/>
    <xf numFmtId="0" fontId="9" fillId="0" borderId="0" xfId="0" applyFont="1"/>
    <xf numFmtId="0" fontId="10" fillId="0" borderId="0" xfId="0" applyFont="1"/>
    <xf numFmtId="0" fontId="0" fillId="7" borderId="6" xfId="0" applyFill="1" applyBorder="1"/>
    <xf numFmtId="0" fontId="0" fillId="0" borderId="6" xfId="0" applyBorder="1"/>
    <xf numFmtId="0" fontId="0" fillId="0" borderId="6" xfId="0" quotePrefix="1" applyBorder="1"/>
    <xf numFmtId="0" fontId="0" fillId="7" borderId="6" xfId="0" quotePrefix="1" applyFill="1" applyBorder="1"/>
    <xf numFmtId="16" fontId="0" fillId="7" borderId="6" xfId="0" applyNumberFormat="1" applyFill="1" applyBorder="1"/>
    <xf numFmtId="16" fontId="0" fillId="0" borderId="6" xfId="0" applyNumberFormat="1" applyBorder="1"/>
    <xf numFmtId="0" fontId="0" fillId="10" borderId="1" xfId="0" applyFill="1" applyBorder="1"/>
    <xf numFmtId="0" fontId="0" fillId="10" borderId="2" xfId="0" applyFill="1" applyBorder="1"/>
    <xf numFmtId="0" fontId="0" fillId="10" borderId="0" xfId="0" applyFill="1"/>
    <xf numFmtId="0" fontId="0" fillId="10" borderId="5" xfId="0" applyFill="1" applyBorder="1"/>
    <xf numFmtId="0" fontId="0" fillId="10" borderId="10" xfId="0" applyFill="1" applyBorder="1" applyAlignment="1">
      <alignment horizontal="center"/>
    </xf>
    <xf numFmtId="0" fontId="0" fillId="0" borderId="11" xfId="0" applyBorder="1"/>
    <xf numFmtId="0" fontId="0" fillId="0" borderId="12" xfId="0" applyBorder="1"/>
    <xf numFmtId="0" fontId="0" fillId="0" borderId="13" xfId="0" applyBorder="1"/>
    <xf numFmtId="0" fontId="0" fillId="0" borderId="15" xfId="0" applyBorder="1"/>
    <xf numFmtId="0" fontId="0" fillId="0" borderId="16" xfId="0" applyBorder="1"/>
    <xf numFmtId="0" fontId="0" fillId="0" borderId="17" xfId="0" applyBorder="1"/>
    <xf numFmtId="0" fontId="0" fillId="0" borderId="18" xfId="0" applyBorder="1"/>
    <xf numFmtId="0" fontId="1" fillId="0" borderId="6" xfId="1" applyBorder="1"/>
    <xf numFmtId="16" fontId="8" fillId="0" borderId="0" xfId="0" quotePrefix="1" applyNumberFormat="1" applyFont="1"/>
    <xf numFmtId="0" fontId="1" fillId="0" borderId="0" xfId="1" applyNumberFormat="1"/>
    <xf numFmtId="0" fontId="1" fillId="7" borderId="6" xfId="1" applyNumberFormat="1" applyFill="1" applyBorder="1"/>
    <xf numFmtId="0" fontId="1" fillId="0" borderId="6" xfId="1" applyNumberFormat="1" applyBorder="1"/>
    <xf numFmtId="0" fontId="11" fillId="0" borderId="0" xfId="0" applyFont="1"/>
    <xf numFmtId="0" fontId="12" fillId="0" borderId="0" xfId="0" applyFont="1"/>
    <xf numFmtId="0" fontId="14" fillId="0" borderId="0" xfId="0" applyFont="1"/>
    <xf numFmtId="0" fontId="16" fillId="0" borderId="0" xfId="0" applyFont="1"/>
    <xf numFmtId="0" fontId="0" fillId="4" borderId="11" xfId="0" applyFill="1" applyBorder="1"/>
    <xf numFmtId="0" fontId="0" fillId="4" borderId="12" xfId="0" applyFill="1" applyBorder="1"/>
    <xf numFmtId="0" fontId="0" fillId="4" borderId="13" xfId="0" applyFill="1" applyBorder="1"/>
    <xf numFmtId="0" fontId="0" fillId="11" borderId="10" xfId="0" applyFill="1" applyBorder="1" applyAlignment="1">
      <alignment horizontal="center"/>
    </xf>
    <xf numFmtId="0" fontId="0" fillId="4" borderId="15" xfId="0" applyFill="1" applyBorder="1"/>
    <xf numFmtId="0" fontId="0" fillId="4" borderId="16" xfId="0" applyFill="1" applyBorder="1"/>
    <xf numFmtId="0" fontId="0" fillId="4" borderId="17" xfId="0" applyFill="1" applyBorder="1"/>
    <xf numFmtId="0" fontId="0" fillId="4" borderId="18" xfId="0" applyFill="1" applyBorder="1"/>
    <xf numFmtId="0" fontId="7" fillId="0" borderId="0" xfId="0" applyFont="1" applyAlignment="1">
      <alignment horizontal="center"/>
    </xf>
    <xf numFmtId="0" fontId="4" fillId="5" borderId="0" xfId="0" applyFont="1" applyFill="1" applyAlignment="1">
      <alignment horizontal="center" vertical="center"/>
    </xf>
    <xf numFmtId="0" fontId="6" fillId="9" borderId="0" xfId="0" applyFont="1" applyFill="1" applyAlignment="1">
      <alignment horizontal="center"/>
    </xf>
    <xf numFmtId="0" fontId="6" fillId="9" borderId="19" xfId="0" applyFont="1" applyFill="1" applyBorder="1" applyAlignment="1">
      <alignment horizontal="center"/>
    </xf>
    <xf numFmtId="0" fontId="6" fillId="0" borderId="14" xfId="0" applyFont="1" applyBorder="1" applyAlignment="1">
      <alignment horizontal="center"/>
    </xf>
    <xf numFmtId="0" fontId="6" fillId="0" borderId="0" xfId="0" applyFont="1" applyAlignment="1">
      <alignment horizontal="center"/>
    </xf>
    <xf numFmtId="0" fontId="0" fillId="0" borderId="0" xfId="0" applyAlignment="1">
      <alignment horizontal="left"/>
    </xf>
    <xf numFmtId="0" fontId="6" fillId="9" borderId="3" xfId="0" applyFont="1" applyFill="1" applyBorder="1" applyAlignment="1">
      <alignment horizontal="center"/>
    </xf>
    <xf numFmtId="0" fontId="0" fillId="0" borderId="3" xfId="0" applyBorder="1" applyAlignment="1">
      <alignment horizontal="center"/>
    </xf>
    <xf numFmtId="0" fontId="0" fillId="0" borderId="19" xfId="0" applyBorder="1" applyAlignment="1">
      <alignment horizontal="center"/>
    </xf>
    <xf numFmtId="0" fontId="6" fillId="4" borderId="14" xfId="0" applyFont="1" applyFill="1" applyBorder="1" applyAlignment="1">
      <alignment horizontal="center"/>
    </xf>
    <xf numFmtId="0" fontId="6" fillId="4" borderId="0" xfId="0" applyFont="1" applyFill="1" applyAlignment="1">
      <alignment horizontal="center"/>
    </xf>
    <xf numFmtId="0" fontId="0" fillId="0" borderId="0" xfId="0" applyFill="1"/>
    <xf numFmtId="0" fontId="1" fillId="0" borderId="0" xfId="1" applyFill="1"/>
    <xf numFmtId="0" fontId="3" fillId="0" borderId="0" xfId="0" applyFont="1" applyFill="1"/>
    <xf numFmtId="0" fontId="12" fillId="0" borderId="0" xfId="0" applyFont="1" applyFill="1"/>
    <xf numFmtId="0" fontId="13" fillId="0" borderId="0" xfId="1" applyFont="1" applyFill="1"/>
    <xf numFmtId="0" fontId="15" fillId="0" borderId="0" xfId="0" applyFont="1" applyFill="1"/>
    <xf numFmtId="0" fontId="0" fillId="0" borderId="6" xfId="0" applyFont="1" applyBorder="1"/>
    <xf numFmtId="0" fontId="0" fillId="7" borderId="6" xfId="0" applyFont="1" applyFill="1" applyBorder="1"/>
    <xf numFmtId="0" fontId="17" fillId="0" borderId="0" xfId="0" applyFont="1"/>
    <xf numFmtId="0" fontId="0" fillId="0" borderId="6" xfId="0" quotePrefix="1" applyFont="1" applyBorder="1"/>
    <xf numFmtId="0" fontId="1" fillId="7" borderId="6" xfId="1" applyNumberFormat="1" applyFont="1" applyFill="1" applyBorder="1"/>
    <xf numFmtId="0" fontId="0" fillId="7" borderId="6" xfId="0" quotePrefix="1" applyFont="1" applyFill="1" applyBorder="1"/>
    <xf numFmtId="0" fontId="1" fillId="7" borderId="6" xfId="1" applyFill="1" applyBorder="1"/>
  </cellXfs>
  <cellStyles count="2">
    <cellStyle name="Hyperlink" xfId="1" builtinId="8"/>
    <cellStyle name="Normal" xfId="0" builtinId="0"/>
  </cellStyles>
  <dxfs count="93">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Medium9"/>
  <colors>
    <mruColors>
      <color rgb="FFFCE3FF"/>
      <color rgb="FFBA3BFF"/>
      <color rgb="FFE9B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7D343D-E864-4CFF-85CF-FA5F32B7F738}" name="Table1" displayName="Table1" ref="A1:G37" totalsRowShown="0" headerRowDxfId="92">
  <autoFilter ref="A1:G37" xr:uid="{857D343D-E864-4CFF-85CF-FA5F32B7F738}"/>
  <tableColumns count="7">
    <tableColumn id="1" xr3:uid="{F17571A2-1DA8-4826-A196-FC55BF61616B}" name="ID" dataDxfId="91"/>
    <tableColumn id="7" xr3:uid="{7CD99BD7-8A1F-40DE-ADFE-9D87BF770F67}" name="Last Name" dataDxfId="90"/>
    <tableColumn id="8" xr3:uid="{FB505A25-EDBD-40F5-8E5E-B4DF1C129E37}" name="Email2" dataDxfId="89"/>
    <tableColumn id="9" xr3:uid="{77421A6D-2781-4641-83C6-DE8678B5C83D}" name="What city, province and country do you live in?" dataDxfId="88"/>
    <tableColumn id="21" xr3:uid="{1B5B4266-21B9-4662-A25D-0C495C6EF068}" name="Please describe conflict of interest" dataDxfId="87"/>
    <tableColumn id="22" xr3:uid="{3A0D2FA1-D2CA-43E6-98A9-05F59F44D550}" name="We expect that each project you judge will require less than 1 hour of your time, including reviewing project material and interviewing the student. How many projects are you willing to judge?" dataDxfId="86"/>
    <tableColumn id="26" xr3:uid="{B2437A15-F0C8-41B1-B42C-389B7C87DCBD}" name="Phone Number" dataDxfId="8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hyperlink" Target="mailto:test3@email.com" TargetMode="External"/><Relationship Id="rId2" Type="http://schemas.openxmlformats.org/officeDocument/2006/relationships/hyperlink" Target="mailto:test2@email.com" TargetMode="External"/><Relationship Id="rId1" Type="http://schemas.openxmlformats.org/officeDocument/2006/relationships/hyperlink" Target="mailto:test1@email.com"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hyperlink" Target="mailto:partner1@email.com" TargetMode="External"/><Relationship Id="rId2" Type="http://schemas.openxmlformats.org/officeDocument/2006/relationships/hyperlink" Target="mailto:Student2@email.com" TargetMode="External"/><Relationship Id="rId1" Type="http://schemas.openxmlformats.org/officeDocument/2006/relationships/hyperlink" Target="mailto:Student1@gmail.com" TargetMode="External"/><Relationship Id="rId4" Type="http://schemas.openxmlformats.org/officeDocument/2006/relationships/hyperlink" Target="mailto:student3@e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83"/>
  <sheetViews>
    <sheetView topLeftCell="E1" workbookViewId="0">
      <pane ySplit="1" topLeftCell="A2" activePane="bottomLeft" state="frozen"/>
      <selection pane="bottomLeft" activeCell="N9" sqref="N9"/>
    </sheetView>
  </sheetViews>
  <sheetFormatPr defaultRowHeight="15" x14ac:dyDescent="0.25"/>
  <cols>
    <col min="2" max="2" width="18.42578125" customWidth="1"/>
    <col min="3" max="3" width="1.85546875" customWidth="1"/>
    <col min="4" max="4" width="22" customWidth="1"/>
    <col min="5" max="5" width="81.42578125" customWidth="1"/>
    <col min="6" max="6" width="13.140625" customWidth="1"/>
    <col min="7" max="7" width="21.7109375" customWidth="1"/>
    <col min="8" max="8" width="17.5703125" customWidth="1"/>
    <col min="9" max="9" width="13.140625" customWidth="1"/>
    <col min="10" max="10" width="22.28515625" customWidth="1"/>
    <col min="11" max="11" width="18.28515625" customWidth="1"/>
    <col min="12" max="12" width="36.140625" customWidth="1"/>
    <col min="13" max="13" width="2.5703125" customWidth="1"/>
    <col min="14" max="14" width="12.5703125" customWidth="1"/>
    <col min="15" max="15" width="32.140625" customWidth="1"/>
    <col min="16" max="16" width="32.28515625" customWidth="1"/>
  </cols>
  <sheetData>
    <row r="1" spans="1:16" x14ac:dyDescent="0.25">
      <c r="A1" s="1" t="s">
        <v>0</v>
      </c>
      <c r="B1" s="1" t="s">
        <v>1</v>
      </c>
      <c r="C1" s="1"/>
      <c r="D1" s="1" t="s">
        <v>2</v>
      </c>
      <c r="E1" s="1" t="s">
        <v>3</v>
      </c>
      <c r="F1" s="1" t="s">
        <v>4</v>
      </c>
      <c r="G1" s="1" t="s">
        <v>5</v>
      </c>
      <c r="H1" s="1" t="s">
        <v>6</v>
      </c>
      <c r="I1" s="1" t="s">
        <v>7</v>
      </c>
      <c r="J1" s="1" t="s">
        <v>8</v>
      </c>
      <c r="K1" s="1" t="s">
        <v>9</v>
      </c>
      <c r="L1" s="1" t="s">
        <v>10</v>
      </c>
      <c r="M1" s="1"/>
      <c r="N1" s="1" t="s">
        <v>11</v>
      </c>
      <c r="O1" s="1" t="s">
        <v>12</v>
      </c>
      <c r="P1" s="1" t="s">
        <v>13</v>
      </c>
    </row>
    <row r="2" spans="1:16" x14ac:dyDescent="0.25">
      <c r="O2" s="67" t="s">
        <v>14</v>
      </c>
      <c r="P2" s="67"/>
    </row>
    <row r="3" spans="1:16" x14ac:dyDescent="0.25">
      <c r="D3" s="25" t="s">
        <v>15</v>
      </c>
    </row>
    <row r="4" spans="1:16" x14ac:dyDescent="0.25">
      <c r="N4" s="25" t="s">
        <v>16</v>
      </c>
    </row>
    <row r="6" spans="1:16" x14ac:dyDescent="0.25">
      <c r="A6" t="s">
        <v>17</v>
      </c>
      <c r="B6" s="16" t="s">
        <v>18</v>
      </c>
      <c r="D6" s="38">
        <v>20</v>
      </c>
      <c r="E6" s="3" t="str">
        <f>IF(ISNA(VLOOKUP(D6,'Project Information'!$A$2:$K$59,2,FALSE)),"",VLOOKUP(D6,'Project Information'!$A$2:$K$59,2,FALSE))</f>
        <v>Growing Plants with Soda</v>
      </c>
      <c r="F6" s="3">
        <f>IF(ISNA(VLOOKUP(D6,'Project Information'!$A$2:$K$59,3,FALSE)),"",VLOOKUP(D6,'Project Information'!$A$2:$K$59,3,FALSE))</f>
        <v>155</v>
      </c>
      <c r="G6" s="3" t="str">
        <f>IF(ISNA(VLOOKUP(D6,'Project Information'!$A$2:$K$59,4,FALSE)),"",VLOOKUP(D6,'Project Information'!$A$2:$K$59,4,FALSE))</f>
        <v>Student Test</v>
      </c>
      <c r="H6" s="3">
        <f>IF(ISNA(VLOOKUP(D6,'Project Information'!$A$2:$K$59,6,FALSE)),"",VLOOKUP(D6,'Project Information'!$A$2:$K$59,6,FALSE))</f>
        <v>5</v>
      </c>
      <c r="I6" s="3">
        <f>IF(ISNA(VLOOKUP(D6,'Project Information'!$A$2:$K$59,7,FALSE)),"",VLOOKUP(D6,'Project Information'!$A$2:$K$59,7,FALSE))</f>
        <v>0</v>
      </c>
      <c r="J6" s="3">
        <f>IF(ISNA(VLOOKUP(D6,'Project Information'!$A$2:$K$59,8,FALSE)),"",VLOOKUP(D6,'Project Information'!$A$2:$K$59,8,FALSE))</f>
        <v>0</v>
      </c>
      <c r="K6" s="21">
        <f>IF(ISNA(VLOOKUP(D6,'Project Information'!$A$2:$K$59,10,FALSE)),"",VLOOKUP(D6,'Project Information'!$A$2:$K$59,10,FALSE))</f>
        <v>0</v>
      </c>
      <c r="L6" s="3">
        <f>IF(ISNA(VLOOKUP(D6,'Project Information'!$A$2:$K$59,11,FALSE)),"",VLOOKUP(D6,'Project Information'!$A$2:$K$59,11,FALSE))</f>
        <v>0</v>
      </c>
      <c r="M6" s="3"/>
      <c r="N6" s="39">
        <v>1</v>
      </c>
      <c r="O6" s="10" t="str">
        <f>IF(ISNA(VLOOKUP(N6,Table1[[ID]:[Last Name]],2,FALSE)),"",VLOOKUP(N6,Table1[[ID]:[Last Name]],2,FALSE))</f>
        <v>Test Judge 1</v>
      </c>
      <c r="P6" s="23" t="str">
        <f>IF(ISNA(VLOOKUP(N6,Table1[[ID]:[Email2]],3,FALSE)),"",VLOOKUP(N6,Table1[[ID]:[Email2]],3,FALSE))</f>
        <v>test1@email.com</v>
      </c>
    </row>
    <row r="7" spans="1:16" x14ac:dyDescent="0.25">
      <c r="A7" t="str">
        <f>$A$6</f>
        <v>Sunday April 10th</v>
      </c>
      <c r="B7" s="16" t="str">
        <f>$B$6</f>
        <v>10am - 10:20am</v>
      </c>
      <c r="D7" s="4">
        <f>D6</f>
        <v>20</v>
      </c>
      <c r="E7" t="str">
        <f>E6</f>
        <v>Growing Plants with Soda</v>
      </c>
      <c r="F7">
        <f t="shared" ref="F7:F10" si="0">F6</f>
        <v>155</v>
      </c>
      <c r="G7" t="str">
        <f t="shared" ref="G7:G10" si="1">G6</f>
        <v>Student Test</v>
      </c>
      <c r="H7">
        <f t="shared" ref="H7:H10" si="2">H6</f>
        <v>5</v>
      </c>
      <c r="I7">
        <f t="shared" ref="I7:I10" si="3">I6</f>
        <v>0</v>
      </c>
      <c r="J7">
        <f t="shared" ref="J7:J10" si="4">J6</f>
        <v>0</v>
      </c>
      <c r="K7">
        <f t="shared" ref="K7:K10" si="5">K6</f>
        <v>0</v>
      </c>
      <c r="L7">
        <f t="shared" ref="L7:L10" si="6">L6</f>
        <v>0</v>
      </c>
      <c r="N7" s="40">
        <v>2</v>
      </c>
      <c r="O7" s="12" t="str">
        <f>IF(ISNA(VLOOKUP(N7,Table1[[ID]:[Last Name]],2,FALSE)),"",VLOOKUP(N7,Table1[[ID]:[Last Name]],2,FALSE))</f>
        <v>Test Judge 2</v>
      </c>
      <c r="P7" s="22" t="str">
        <f>IF(ISNA(VLOOKUP(N7,Table1[[ID]:[Email2]],3,FALSE)),"",VLOOKUP(N7,Table1[[ID]:[Email2]],3,FALSE))</f>
        <v>test2@email.com</v>
      </c>
    </row>
    <row r="8" spans="1:16" x14ac:dyDescent="0.25">
      <c r="A8" t="str">
        <f t="shared" ref="A8:A10" si="7">$A$6</f>
        <v>Sunday April 10th</v>
      </c>
      <c r="B8" s="16" t="str">
        <f t="shared" ref="B8:B10" si="8">$B$6</f>
        <v>10am - 10:20am</v>
      </c>
      <c r="D8" s="4">
        <f t="shared" ref="D8:D9" si="9">D7</f>
        <v>20</v>
      </c>
      <c r="E8" t="str">
        <f t="shared" ref="E8:E9" si="10">E7</f>
        <v>Growing Plants with Soda</v>
      </c>
      <c r="F8">
        <f t="shared" si="0"/>
        <v>155</v>
      </c>
      <c r="G8" t="str">
        <f t="shared" si="1"/>
        <v>Student Test</v>
      </c>
      <c r="H8">
        <f t="shared" si="2"/>
        <v>5</v>
      </c>
      <c r="I8">
        <f t="shared" si="3"/>
        <v>0</v>
      </c>
      <c r="J8">
        <f t="shared" si="4"/>
        <v>0</v>
      </c>
      <c r="K8">
        <f t="shared" si="5"/>
        <v>0</v>
      </c>
      <c r="L8">
        <f t="shared" si="6"/>
        <v>0</v>
      </c>
      <c r="N8" s="40">
        <v>3</v>
      </c>
      <c r="O8" s="12" t="str">
        <f>IF(ISNA(VLOOKUP(N8,Table1[[ID]:[Last Name]],2,FALSE)),"",VLOOKUP(N8,Table1[[ID]:[Last Name]],2,FALSE))</f>
        <v>Test Judge 3</v>
      </c>
      <c r="P8" s="22" t="str">
        <f>IF(ISNA(VLOOKUP(N8,Table1[[ID]:[Email2]],3,FALSE)),"",VLOOKUP(N8,Table1[[ID]:[Email2]],3,FALSE))</f>
        <v>test3@email.com</v>
      </c>
    </row>
    <row r="9" spans="1:16" x14ac:dyDescent="0.25">
      <c r="A9" t="str">
        <f t="shared" si="7"/>
        <v>Sunday April 10th</v>
      </c>
      <c r="B9" s="16" t="str">
        <f t="shared" si="8"/>
        <v>10am - 10:20am</v>
      </c>
      <c r="D9" s="4">
        <f t="shared" si="9"/>
        <v>20</v>
      </c>
      <c r="E9" t="str">
        <f t="shared" si="10"/>
        <v>Growing Plants with Soda</v>
      </c>
      <c r="F9">
        <f t="shared" si="0"/>
        <v>155</v>
      </c>
      <c r="G9" t="str">
        <f t="shared" si="1"/>
        <v>Student Test</v>
      </c>
      <c r="H9">
        <f t="shared" si="2"/>
        <v>5</v>
      </c>
      <c r="I9">
        <f t="shared" si="3"/>
        <v>0</v>
      </c>
      <c r="J9">
        <f t="shared" si="4"/>
        <v>0</v>
      </c>
      <c r="K9">
        <f t="shared" si="5"/>
        <v>0</v>
      </c>
      <c r="L9">
        <f t="shared" si="6"/>
        <v>0</v>
      </c>
      <c r="N9" s="40"/>
      <c r="O9" s="12" t="str">
        <f>IF(ISNA(VLOOKUP(N9,Table1[[ID]:[Last Name]],2,FALSE)),"",VLOOKUP(N9,Table1[[ID]:[Last Name]],2,FALSE))</f>
        <v/>
      </c>
      <c r="P9" s="22" t="str">
        <f>IF(ISNA(VLOOKUP(N9,Table1[[ID]:[Email2]],3,FALSE)),"",VLOOKUP(N9,Table1[[ID]:[Email2]],3,FALSE))</f>
        <v/>
      </c>
    </row>
    <row r="10" spans="1:16" x14ac:dyDescent="0.25">
      <c r="A10" t="str">
        <f t="shared" si="7"/>
        <v>Sunday April 10th</v>
      </c>
      <c r="B10" s="16" t="str">
        <f t="shared" si="8"/>
        <v>10am - 10:20am</v>
      </c>
      <c r="D10" s="4">
        <f t="shared" ref="D10" si="11">D9</f>
        <v>20</v>
      </c>
      <c r="E10" t="str">
        <f t="shared" ref="E10" si="12">E9</f>
        <v>Growing Plants with Soda</v>
      </c>
      <c r="F10">
        <f t="shared" si="0"/>
        <v>155</v>
      </c>
      <c r="G10" t="str">
        <f t="shared" si="1"/>
        <v>Student Test</v>
      </c>
      <c r="H10">
        <f t="shared" si="2"/>
        <v>5</v>
      </c>
      <c r="I10">
        <f t="shared" si="3"/>
        <v>0</v>
      </c>
      <c r="J10">
        <f t="shared" si="4"/>
        <v>0</v>
      </c>
      <c r="K10">
        <f t="shared" si="5"/>
        <v>0</v>
      </c>
      <c r="L10">
        <f t="shared" si="6"/>
        <v>0</v>
      </c>
      <c r="N10" s="40"/>
      <c r="O10" s="12" t="str">
        <f>IF(ISNA(VLOOKUP(N10,Table1[[ID]:[Last Name]],2,FALSE)),"",VLOOKUP(N10,Table1[[ID]:[Last Name]],2,FALSE))</f>
        <v/>
      </c>
      <c r="P10" s="22" t="str">
        <f>IF(ISNA(VLOOKUP(N10,Table1[[ID]:[Email2]],3,FALSE)),"",VLOOKUP(N10,Table1[[ID]:[Email2]],3,FALSE))</f>
        <v/>
      </c>
    </row>
    <row r="11" spans="1:16" x14ac:dyDescent="0.25">
      <c r="A11" t="str">
        <f>$A$6</f>
        <v>Sunday April 10th</v>
      </c>
      <c r="B11" s="16" t="str">
        <f>$B$6</f>
        <v>10am - 10:20am</v>
      </c>
      <c r="D11" s="5">
        <f t="shared" ref="D11:L11" si="13">D7</f>
        <v>20</v>
      </c>
      <c r="E11" s="6" t="str">
        <f t="shared" si="13"/>
        <v>Growing Plants with Soda</v>
      </c>
      <c r="F11" s="6">
        <f t="shared" si="13"/>
        <v>155</v>
      </c>
      <c r="G11" s="6" t="str">
        <f t="shared" si="13"/>
        <v>Student Test</v>
      </c>
      <c r="H11" s="6">
        <f t="shared" si="13"/>
        <v>5</v>
      </c>
      <c r="I11" s="6">
        <f t="shared" si="13"/>
        <v>0</v>
      </c>
      <c r="J11" s="6">
        <f t="shared" si="13"/>
        <v>0</v>
      </c>
      <c r="K11" s="6">
        <f t="shared" si="13"/>
        <v>0</v>
      </c>
      <c r="L11" s="6">
        <f t="shared" si="13"/>
        <v>0</v>
      </c>
      <c r="M11" s="6"/>
      <c r="N11" s="41"/>
      <c r="O11" s="11" t="str">
        <f>IF(ISNA(VLOOKUP(N11,Table1[[ID]:[Last Name]],2,FALSE)),"",VLOOKUP(N11,Table1[[ID]:[Last Name]],2,FALSE))</f>
        <v/>
      </c>
      <c r="P11" s="24" t="str">
        <f>IF(ISNA(VLOOKUP(N11,Table1[[ID]:[Email2]],3,FALSE)),"",VLOOKUP(N11,Table1[[ID]:[Email2]],3,FALSE))</f>
        <v/>
      </c>
    </row>
    <row r="12" spans="1:16" x14ac:dyDescent="0.25">
      <c r="B12" s="17"/>
    </row>
    <row r="13" spans="1:16" x14ac:dyDescent="0.25">
      <c r="A13" t="str">
        <f t="shared" ref="A13:A18" si="14">$A$6</f>
        <v>Sunday April 10th</v>
      </c>
      <c r="B13" s="16" t="str">
        <f t="shared" ref="B13:B18" si="15">$B$6</f>
        <v>10am - 10:20am</v>
      </c>
      <c r="D13" s="38">
        <v>21</v>
      </c>
      <c r="E13" s="3" t="str">
        <f>IF(ISNA(VLOOKUP(D13,'Project Information'!$A$2:$K$59,2,FALSE)),"",VLOOKUP(D13,'Project Information'!$A$2:$K$59,2,FALSE))</f>
        <v>Rocket Ship Propulsion</v>
      </c>
      <c r="F13" s="3">
        <f>IF(ISNA(VLOOKUP(D13,'Project Information'!$A$2:$K$59,3,FALSE)),"",VLOOKUP(D13,'Project Information'!$A$2:$K$59,3,FALSE))</f>
        <v>99</v>
      </c>
      <c r="G13" s="3" t="str">
        <f>IF(ISNA(VLOOKUP(D13,'Project Information'!$A$2:$K$59,4,FALSE)),"",VLOOKUP(D13,'Project Information'!$A$2:$K$59,4,FALSE))</f>
        <v>Student 2 Test</v>
      </c>
      <c r="H13" s="3">
        <f>IF(ISNA(VLOOKUP(D13,'Project Information'!$A$2:$K$59,6,FALSE)),"",VLOOKUP(D13,'Project Information'!$A$2:$K$59,6,FALSE))</f>
        <v>7</v>
      </c>
      <c r="I13" s="3">
        <f>IF(ISNA(VLOOKUP(D13,'Project Information'!$A$2:$K$59,7,FALSE)),"",VLOOKUP(D13,'Project Information'!$A$2:$K$59,7,FALSE))</f>
        <v>76</v>
      </c>
      <c r="J13" s="3" t="str">
        <f>IF(ISNA(VLOOKUP(D13,'Project Information'!$A$2:$K$59,8,FALSE)),"",VLOOKUP(D13,'Project Information'!$A$2:$K$59,8,FALSE))</f>
        <v>Partner Student</v>
      </c>
      <c r="K13" s="21">
        <f>IF(ISNA(VLOOKUP(D13,'Project Information'!$A$2:$K$59,10,FALSE)),"",VLOOKUP(D13,'Project Information'!$A$2:$K$59,10,FALSE))</f>
        <v>8</v>
      </c>
      <c r="L13" s="3">
        <f>IF(ISNA(VLOOKUP(D13,'Project Information'!$A$2:$K$59,11,FALSE)),"",VLOOKUP(D13,'Project Information'!$A$2:$K$59,11,FALSE))</f>
        <v>0</v>
      </c>
      <c r="M13" s="3"/>
      <c r="N13" s="39"/>
      <c r="O13" s="2" t="str">
        <f>IF(ISNA(VLOOKUP(N13,Table1[[ID]:[Last Name]],2,FALSE)),"",VLOOKUP(N13,Table1[[ID]:[Last Name]],2,FALSE))</f>
        <v/>
      </c>
      <c r="P13" s="23" t="str">
        <f>IF(ISNA(VLOOKUP(N13,Table1[[ID]:[Email2]],3,FALSE)),"",VLOOKUP(N13,Table1[[ID]:[Email2]],3,FALSE))</f>
        <v/>
      </c>
    </row>
    <row r="14" spans="1:16" x14ac:dyDescent="0.25">
      <c r="A14" t="str">
        <f t="shared" si="14"/>
        <v>Sunday April 10th</v>
      </c>
      <c r="B14" s="16" t="str">
        <f t="shared" si="15"/>
        <v>10am - 10:20am</v>
      </c>
      <c r="D14" s="4">
        <f t="shared" ref="D14:D17" si="16">D13</f>
        <v>21</v>
      </c>
      <c r="E14" t="str">
        <f t="shared" ref="E14:E17" si="17">E13</f>
        <v>Rocket Ship Propulsion</v>
      </c>
      <c r="F14">
        <f t="shared" ref="F14:F17" si="18">F13</f>
        <v>99</v>
      </c>
      <c r="G14" t="str">
        <f t="shared" ref="G14:G17" si="19">G13</f>
        <v>Student 2 Test</v>
      </c>
      <c r="H14">
        <f t="shared" ref="H14:H17" si="20">H13</f>
        <v>7</v>
      </c>
      <c r="I14">
        <f t="shared" ref="I14:I17" si="21">I13</f>
        <v>76</v>
      </c>
      <c r="J14" t="str">
        <f t="shared" ref="J14:J17" si="22">J13</f>
        <v>Partner Student</v>
      </c>
      <c r="K14">
        <f t="shared" ref="K14:K17" si="23">K13</f>
        <v>8</v>
      </c>
      <c r="L14">
        <f t="shared" ref="L14:L17" si="24">L13</f>
        <v>0</v>
      </c>
      <c r="N14" s="40"/>
      <c r="O14" s="4" t="str">
        <f>IF(ISNA(VLOOKUP(N14,Table1[[ID]:[Last Name]],2,FALSE)),"",VLOOKUP(N14,Table1[[ID]:[Last Name]],2,FALSE))</f>
        <v/>
      </c>
      <c r="P14" s="22" t="str">
        <f>IF(ISNA(VLOOKUP(N14,Table1[[ID]:[Email2]],3,FALSE)),"",VLOOKUP(N14,Table1[[ID]:[Email2]],3,FALSE))</f>
        <v/>
      </c>
    </row>
    <row r="15" spans="1:16" x14ac:dyDescent="0.25">
      <c r="A15" t="str">
        <f t="shared" si="14"/>
        <v>Sunday April 10th</v>
      </c>
      <c r="B15" s="16" t="str">
        <f t="shared" si="15"/>
        <v>10am - 10:20am</v>
      </c>
      <c r="D15" s="4">
        <f t="shared" si="16"/>
        <v>21</v>
      </c>
      <c r="E15" t="str">
        <f t="shared" si="17"/>
        <v>Rocket Ship Propulsion</v>
      </c>
      <c r="F15">
        <f t="shared" si="18"/>
        <v>99</v>
      </c>
      <c r="G15" t="str">
        <f t="shared" si="19"/>
        <v>Student 2 Test</v>
      </c>
      <c r="H15">
        <f t="shared" si="20"/>
        <v>7</v>
      </c>
      <c r="I15">
        <f t="shared" si="21"/>
        <v>76</v>
      </c>
      <c r="J15" t="str">
        <f t="shared" si="22"/>
        <v>Partner Student</v>
      </c>
      <c r="K15">
        <f t="shared" si="23"/>
        <v>8</v>
      </c>
      <c r="L15">
        <f t="shared" si="24"/>
        <v>0</v>
      </c>
      <c r="N15" s="40"/>
      <c r="O15" s="4" t="str">
        <f>IF(ISNA(VLOOKUP(N15,Table1[[ID]:[Last Name]],2,FALSE)),"",VLOOKUP(N15,Table1[[ID]:[Last Name]],2,FALSE))</f>
        <v/>
      </c>
      <c r="P15" s="22" t="str">
        <f>IF(ISNA(VLOOKUP(N15,Table1[[ID]:[Email2]],3,FALSE)),"",VLOOKUP(N15,Table1[[ID]:[Email2]],3,FALSE))</f>
        <v/>
      </c>
    </row>
    <row r="16" spans="1:16" x14ac:dyDescent="0.25">
      <c r="A16" t="str">
        <f t="shared" si="14"/>
        <v>Sunday April 10th</v>
      </c>
      <c r="B16" s="16" t="str">
        <f t="shared" si="15"/>
        <v>10am - 10:20am</v>
      </c>
      <c r="D16" s="4">
        <f t="shared" si="16"/>
        <v>21</v>
      </c>
      <c r="E16" t="str">
        <f t="shared" si="17"/>
        <v>Rocket Ship Propulsion</v>
      </c>
      <c r="F16">
        <f t="shared" si="18"/>
        <v>99</v>
      </c>
      <c r="G16" t="str">
        <f t="shared" si="19"/>
        <v>Student 2 Test</v>
      </c>
      <c r="H16">
        <f t="shared" si="20"/>
        <v>7</v>
      </c>
      <c r="I16">
        <f t="shared" si="21"/>
        <v>76</v>
      </c>
      <c r="J16" t="str">
        <f t="shared" si="22"/>
        <v>Partner Student</v>
      </c>
      <c r="K16">
        <f t="shared" si="23"/>
        <v>8</v>
      </c>
      <c r="L16">
        <f t="shared" si="24"/>
        <v>0</v>
      </c>
      <c r="N16" s="40"/>
      <c r="O16" s="4" t="str">
        <f>IF(ISNA(VLOOKUP(N16,Table1[[ID]:[Last Name]],2,FALSE)),"",VLOOKUP(N16,Table1[[ID]:[Last Name]],2,FALSE))</f>
        <v/>
      </c>
      <c r="P16" s="22" t="str">
        <f>IF(ISNA(VLOOKUP(N16,Table1[[ID]:[Email2]],3,FALSE)),"",VLOOKUP(N16,Table1[[ID]:[Email2]],3,FALSE))</f>
        <v/>
      </c>
    </row>
    <row r="17" spans="1:16" x14ac:dyDescent="0.25">
      <c r="A17" t="str">
        <f t="shared" si="14"/>
        <v>Sunday April 10th</v>
      </c>
      <c r="B17" s="16" t="str">
        <f t="shared" si="15"/>
        <v>10am - 10:20am</v>
      </c>
      <c r="D17" s="4">
        <f t="shared" si="16"/>
        <v>21</v>
      </c>
      <c r="E17" t="str">
        <f t="shared" si="17"/>
        <v>Rocket Ship Propulsion</v>
      </c>
      <c r="F17">
        <f t="shared" si="18"/>
        <v>99</v>
      </c>
      <c r="G17" t="str">
        <f t="shared" si="19"/>
        <v>Student 2 Test</v>
      </c>
      <c r="H17">
        <f t="shared" si="20"/>
        <v>7</v>
      </c>
      <c r="I17">
        <f t="shared" si="21"/>
        <v>76</v>
      </c>
      <c r="J17" t="str">
        <f t="shared" si="22"/>
        <v>Partner Student</v>
      </c>
      <c r="K17">
        <f t="shared" si="23"/>
        <v>8</v>
      </c>
      <c r="L17">
        <f t="shared" si="24"/>
        <v>0</v>
      </c>
      <c r="N17" s="40"/>
      <c r="O17" s="4" t="str">
        <f>IF(ISNA(VLOOKUP(N17,Table1[[ID]:[Last Name]],2,FALSE)),"",VLOOKUP(N17,Table1[[ID]:[Last Name]],2,FALSE))</f>
        <v/>
      </c>
      <c r="P17" s="22" t="str">
        <f>IF(ISNA(VLOOKUP(N17,Table1[[ID]:[Email2]],3,FALSE)),"",VLOOKUP(N17,Table1[[ID]:[Email2]],3,FALSE))</f>
        <v/>
      </c>
    </row>
    <row r="18" spans="1:16" x14ac:dyDescent="0.25">
      <c r="A18" t="str">
        <f t="shared" si="14"/>
        <v>Sunday April 10th</v>
      </c>
      <c r="B18" s="16" t="str">
        <f t="shared" si="15"/>
        <v>10am - 10:20am</v>
      </c>
      <c r="D18" s="5">
        <f t="shared" ref="D18:L18" si="25">D14</f>
        <v>21</v>
      </c>
      <c r="E18" s="6" t="str">
        <f t="shared" si="25"/>
        <v>Rocket Ship Propulsion</v>
      </c>
      <c r="F18" s="6">
        <f t="shared" si="25"/>
        <v>99</v>
      </c>
      <c r="G18" s="6" t="str">
        <f t="shared" si="25"/>
        <v>Student 2 Test</v>
      </c>
      <c r="H18" s="6">
        <f t="shared" si="25"/>
        <v>7</v>
      </c>
      <c r="I18" s="6">
        <f t="shared" si="25"/>
        <v>76</v>
      </c>
      <c r="J18" s="6" t="str">
        <f t="shared" si="25"/>
        <v>Partner Student</v>
      </c>
      <c r="K18" s="6">
        <f t="shared" si="25"/>
        <v>8</v>
      </c>
      <c r="L18" s="6">
        <f t="shared" si="25"/>
        <v>0</v>
      </c>
      <c r="M18" s="6"/>
      <c r="N18" s="41"/>
      <c r="O18" s="5" t="str">
        <f>IF(ISNA(VLOOKUP(N18,Table1[[ID]:[Last Name]],2,FALSE)),"",VLOOKUP(N18,Table1[[ID]:[Last Name]],2,FALSE))</f>
        <v/>
      </c>
      <c r="P18" s="24" t="str">
        <f>IF(ISNA(VLOOKUP(N18,Table1[[ID]:[Email2]],3,FALSE)),"",VLOOKUP(N18,Table1[[ID]:[Email2]],3,FALSE))</f>
        <v/>
      </c>
    </row>
    <row r="19" spans="1:16" x14ac:dyDescent="0.25">
      <c r="B19" s="17"/>
    </row>
    <row r="20" spans="1:16" x14ac:dyDescent="0.25">
      <c r="A20" t="str">
        <f t="shared" ref="A20:A25" si="26">$A$6</f>
        <v>Sunday April 10th</v>
      </c>
      <c r="B20" s="16" t="str">
        <f t="shared" ref="B20:B25" si="27">$B$6</f>
        <v>10am - 10:20am</v>
      </c>
      <c r="D20" s="38">
        <v>22</v>
      </c>
      <c r="E20" s="3" t="str">
        <f>IF(ISNA(VLOOKUP(D20,'Project Information'!$A$2:$K$59,2,FALSE)),"",VLOOKUP(D20,'Project Information'!$A$2:$K$59,2,FALSE))</f>
        <v>Algae</v>
      </c>
      <c r="F20" s="3">
        <f>IF(ISNA(VLOOKUP(D20,'Project Information'!$A$2:$K$59,3,FALSE)),"",VLOOKUP(D20,'Project Information'!$A$2:$K$59,3,FALSE))</f>
        <v>15</v>
      </c>
      <c r="G20" s="3" t="str">
        <f>IF(ISNA(VLOOKUP(D20,'Project Information'!$A$2:$K$59,4,FALSE)),"",VLOOKUP(D20,'Project Information'!$A$2:$K$59,4,FALSE))</f>
        <v>Student 3 Test</v>
      </c>
      <c r="H20" s="3">
        <f>IF(ISNA(VLOOKUP(D20,'Project Information'!$A$2:$K$59,6,FALSE)),"",VLOOKUP(D20,'Project Information'!$A$2:$K$59,6,FALSE))</f>
        <v>10</v>
      </c>
      <c r="I20" s="3">
        <f>IF(ISNA(VLOOKUP(D20,'Project Information'!$A$2:$K$59,7,FALSE)),"",VLOOKUP(D20,'Project Information'!$A$2:$K$59,7,FALSE))</f>
        <v>0</v>
      </c>
      <c r="J20" s="3">
        <f>IF(ISNA(VLOOKUP(D20,'Project Information'!$A$2:$K$59,8,FALSE)),"",VLOOKUP(D20,'Project Information'!$A$2:$K$59,8,FALSE))</f>
        <v>0</v>
      </c>
      <c r="K20" s="21">
        <f>IF(ISNA(VLOOKUP(D20,'Project Information'!$A$2:$K$59,10,FALSE)),"",VLOOKUP(D20,'Project Information'!$A$2:$K$59,10,FALSE))</f>
        <v>0</v>
      </c>
      <c r="L20" s="3">
        <f>IF(ISNA(VLOOKUP(D20,'Project Information'!$A$2:$K$59,11,FALSE)),"",VLOOKUP(D20,'Project Information'!$A$2:$K$59,11,FALSE))</f>
        <v>0</v>
      </c>
      <c r="M20" s="3"/>
      <c r="N20" s="39"/>
      <c r="O20" s="2" t="str">
        <f>IF(ISNA(VLOOKUP(N20,Table1[[ID]:[Last Name]],2,FALSE)),"",VLOOKUP(N20,Table1[[ID]:[Last Name]],2,FALSE))</f>
        <v/>
      </c>
      <c r="P20" s="10" t="str">
        <f>IF(ISNA(VLOOKUP(N20,Table1[[ID]:[Email2]],3,FALSE)),"",VLOOKUP(N20,Table1[[ID]:[Email2]],3,FALSE))</f>
        <v/>
      </c>
    </row>
    <row r="21" spans="1:16" x14ac:dyDescent="0.25">
      <c r="A21" t="str">
        <f t="shared" si="26"/>
        <v>Sunday April 10th</v>
      </c>
      <c r="B21" s="16" t="str">
        <f t="shared" si="27"/>
        <v>10am - 10:20am</v>
      </c>
      <c r="D21" s="4">
        <f>D20</f>
        <v>22</v>
      </c>
      <c r="E21" t="str">
        <f>E20</f>
        <v>Algae</v>
      </c>
      <c r="F21">
        <f>F20</f>
        <v>15</v>
      </c>
      <c r="G21" t="str">
        <f>G20</f>
        <v>Student 3 Test</v>
      </c>
      <c r="H21">
        <f t="shared" ref="H21:L21" si="28">H20</f>
        <v>10</v>
      </c>
      <c r="I21">
        <f t="shared" si="28"/>
        <v>0</v>
      </c>
      <c r="J21">
        <f t="shared" si="28"/>
        <v>0</v>
      </c>
      <c r="K21">
        <f t="shared" si="28"/>
        <v>0</v>
      </c>
      <c r="L21">
        <f t="shared" si="28"/>
        <v>0</v>
      </c>
      <c r="N21" s="40"/>
      <c r="O21" s="4" t="str">
        <f>IF(ISNA(VLOOKUP(N21,Table1[[ID]:[Last Name]],2,FALSE)),"",VLOOKUP(N21,Table1[[ID]:[Last Name]],2,FALSE))</f>
        <v/>
      </c>
      <c r="P21" s="12" t="str">
        <f>IF(ISNA(VLOOKUP(N21,Table1[[ID]:[Email2]],3,FALSE)),"",VLOOKUP(N21,Table1[[ID]:[Email2]],3,FALSE))</f>
        <v/>
      </c>
    </row>
    <row r="22" spans="1:16" x14ac:dyDescent="0.25">
      <c r="A22" t="str">
        <f t="shared" si="26"/>
        <v>Sunday April 10th</v>
      </c>
      <c r="B22" s="16" t="str">
        <f t="shared" si="27"/>
        <v>10am - 10:20am</v>
      </c>
      <c r="D22" s="4">
        <f t="shared" ref="D22:D23" si="29">D21</f>
        <v>22</v>
      </c>
      <c r="E22" t="str">
        <f t="shared" ref="E22:E23" si="30">E21</f>
        <v>Algae</v>
      </c>
      <c r="F22">
        <f t="shared" ref="F22:F23" si="31">F21</f>
        <v>15</v>
      </c>
      <c r="G22" t="str">
        <f t="shared" ref="G22:L23" si="32">G21</f>
        <v>Student 3 Test</v>
      </c>
      <c r="H22">
        <f t="shared" si="32"/>
        <v>10</v>
      </c>
      <c r="I22">
        <f t="shared" si="32"/>
        <v>0</v>
      </c>
      <c r="J22">
        <f t="shared" si="32"/>
        <v>0</v>
      </c>
      <c r="K22">
        <f t="shared" si="32"/>
        <v>0</v>
      </c>
      <c r="L22">
        <f t="shared" si="32"/>
        <v>0</v>
      </c>
      <c r="N22" s="40"/>
      <c r="O22" s="4" t="str">
        <f>IF(ISNA(VLOOKUP(N22,Table1[[ID]:[Last Name]],2,FALSE)),"",VLOOKUP(N22,Table1[[ID]:[Last Name]],2,FALSE))</f>
        <v/>
      </c>
      <c r="P22" s="12" t="str">
        <f>IF(ISNA(VLOOKUP(N22,Table1[[ID]:[Email2]],3,FALSE)),"",VLOOKUP(N22,Table1[[ID]:[Email2]],3,FALSE))</f>
        <v/>
      </c>
    </row>
    <row r="23" spans="1:16" x14ac:dyDescent="0.25">
      <c r="A23" t="str">
        <f t="shared" si="26"/>
        <v>Sunday April 10th</v>
      </c>
      <c r="B23" s="16" t="str">
        <f t="shared" si="27"/>
        <v>10am - 10:20am</v>
      </c>
      <c r="D23" s="4">
        <f t="shared" si="29"/>
        <v>22</v>
      </c>
      <c r="E23" t="str">
        <f t="shared" si="30"/>
        <v>Algae</v>
      </c>
      <c r="F23">
        <f t="shared" si="31"/>
        <v>15</v>
      </c>
      <c r="G23" t="str">
        <f t="shared" si="32"/>
        <v>Student 3 Test</v>
      </c>
      <c r="H23">
        <f t="shared" si="32"/>
        <v>10</v>
      </c>
      <c r="I23">
        <f t="shared" si="32"/>
        <v>0</v>
      </c>
      <c r="J23">
        <f t="shared" si="32"/>
        <v>0</v>
      </c>
      <c r="K23">
        <f t="shared" si="32"/>
        <v>0</v>
      </c>
      <c r="L23">
        <f t="shared" si="32"/>
        <v>0</v>
      </c>
      <c r="N23" s="40"/>
      <c r="O23" s="4" t="str">
        <f>IF(ISNA(VLOOKUP(N23,Table1[[ID]:[Last Name]],2,FALSE)),"",VLOOKUP(N23,Table1[[ID]:[Last Name]],2,FALSE))</f>
        <v/>
      </c>
      <c r="P23" s="12" t="str">
        <f>IF(ISNA(VLOOKUP(N23,Table1[[ID]:[Email2]],3,FALSE)),"",VLOOKUP(N23,Table1[[ID]:[Email2]],3,FALSE))</f>
        <v/>
      </c>
    </row>
    <row r="24" spans="1:16" x14ac:dyDescent="0.25">
      <c r="A24" t="str">
        <f t="shared" si="26"/>
        <v>Sunday April 10th</v>
      </c>
      <c r="B24" s="16" t="str">
        <f t="shared" si="27"/>
        <v>10am - 10:20am</v>
      </c>
      <c r="D24" s="4">
        <f t="shared" ref="D24" si="33">D23</f>
        <v>22</v>
      </c>
      <c r="E24" t="str">
        <f t="shared" ref="E24" si="34">E23</f>
        <v>Algae</v>
      </c>
      <c r="F24">
        <f t="shared" ref="F24" si="35">F23</f>
        <v>15</v>
      </c>
      <c r="G24" t="str">
        <f t="shared" ref="G24" si="36">G23</f>
        <v>Student 3 Test</v>
      </c>
      <c r="H24">
        <f t="shared" ref="H24" si="37">H23</f>
        <v>10</v>
      </c>
      <c r="I24">
        <f t="shared" ref="I24" si="38">I23</f>
        <v>0</v>
      </c>
      <c r="J24">
        <f t="shared" ref="J24" si="39">J23</f>
        <v>0</v>
      </c>
      <c r="K24">
        <f t="shared" ref="K24" si="40">K23</f>
        <v>0</v>
      </c>
      <c r="L24">
        <f t="shared" ref="L24" si="41">L23</f>
        <v>0</v>
      </c>
      <c r="N24" s="40"/>
      <c r="O24" s="4" t="str">
        <f>IF(ISNA(VLOOKUP(N24,Table1[[ID]:[Last Name]],2,FALSE)),"",VLOOKUP(N24,Table1[[ID]:[Last Name]],2,FALSE))</f>
        <v/>
      </c>
      <c r="P24" s="12" t="str">
        <f>IF(ISNA(VLOOKUP(N24,Table1[[ID]:[Email2]],3,FALSE)),"",VLOOKUP(N24,Table1[[ID]:[Email2]],3,FALSE))</f>
        <v/>
      </c>
    </row>
    <row r="25" spans="1:16" x14ac:dyDescent="0.25">
      <c r="A25" t="str">
        <f t="shared" si="26"/>
        <v>Sunday April 10th</v>
      </c>
      <c r="B25" s="16" t="str">
        <f t="shared" si="27"/>
        <v>10am - 10:20am</v>
      </c>
      <c r="D25" s="5">
        <f>D21</f>
        <v>22</v>
      </c>
      <c r="E25" s="6" t="str">
        <f>E20</f>
        <v>Algae</v>
      </c>
      <c r="F25" s="6">
        <f>F20</f>
        <v>15</v>
      </c>
      <c r="G25" s="6" t="str">
        <f>G20</f>
        <v>Student 3 Test</v>
      </c>
      <c r="H25" s="6">
        <f t="shared" ref="H25:L25" si="42">H20</f>
        <v>10</v>
      </c>
      <c r="I25" s="6">
        <f t="shared" si="42"/>
        <v>0</v>
      </c>
      <c r="J25" s="6">
        <f t="shared" si="42"/>
        <v>0</v>
      </c>
      <c r="K25" s="6">
        <f t="shared" si="42"/>
        <v>0</v>
      </c>
      <c r="L25" s="6">
        <f t="shared" si="42"/>
        <v>0</v>
      </c>
      <c r="M25" s="6"/>
      <c r="N25" s="41"/>
      <c r="O25" s="5" t="str">
        <f>IF(ISNA(VLOOKUP(N25,Table1[[ID]:[Last Name]],2,FALSE)),"",VLOOKUP(N25,Table1[[ID]:[Last Name]],2,FALSE))</f>
        <v/>
      </c>
      <c r="P25" s="11" t="str">
        <f>IF(ISNA(VLOOKUP(N25,Table1[[ID]:[Email2]],3,FALSE)),"",VLOOKUP(N25,Table1[[ID]:[Email2]],3,FALSE))</f>
        <v/>
      </c>
    </row>
    <row r="26" spans="1:16" x14ac:dyDescent="0.25">
      <c r="B26" s="17"/>
    </row>
    <row r="27" spans="1:16" x14ac:dyDescent="0.25">
      <c r="A27" t="str">
        <f t="shared" ref="A27:A32" si="43">$A$6</f>
        <v>Sunday April 10th</v>
      </c>
      <c r="B27" s="16" t="str">
        <f t="shared" ref="B27:B32" si="44">$B$6</f>
        <v>10am - 10:20am</v>
      </c>
      <c r="D27" s="38"/>
      <c r="E27" s="3" t="str">
        <f>IF(ISNA(VLOOKUP(D27,'Project Information'!$A$2:$K$59,2,FALSE)),"",VLOOKUP(D27,'Project Information'!$A$2:$K$59,2,FALSE))</f>
        <v/>
      </c>
      <c r="F27" s="3" t="str">
        <f>IF(ISNA(VLOOKUP(D27,'Project Information'!$A$2:$K$59,3,FALSE)),"",VLOOKUP(D27,'Project Information'!$A$2:$K$59,3,FALSE))</f>
        <v/>
      </c>
      <c r="G27" s="3" t="str">
        <f>IF(ISNA(VLOOKUP(D27,'Project Information'!$A$2:$K$59,4,FALSE)),"",VLOOKUP(D27,'Project Information'!$A$2:$K$59,4,FALSE))</f>
        <v/>
      </c>
      <c r="H27" s="3" t="str">
        <f>IF(ISNA(VLOOKUP(D27,'Project Information'!$A$2:$K$59,6,FALSE)),"",VLOOKUP(D27,'Project Information'!$A$2:$K$59,6,FALSE))</f>
        <v/>
      </c>
      <c r="I27" s="3" t="str">
        <f>IF(ISNA(VLOOKUP(D27,'Project Information'!$A$2:$K$59,7,FALSE)),"",VLOOKUP(D27,'Project Information'!$A$2:$K$59,7,FALSE))</f>
        <v/>
      </c>
      <c r="J27" s="3" t="str">
        <f>IF(ISNA(VLOOKUP(D27,'Project Information'!$A$2:$K$59,8,FALSE)),"",VLOOKUP(D27,'Project Information'!$A$2:$K$59,8,FALSE))</f>
        <v/>
      </c>
      <c r="K27" s="21" t="str">
        <f>IF(ISNA(VLOOKUP(D27,'Project Information'!$A$2:$K$59,10,FALSE)),"",VLOOKUP(D27,'Project Information'!$A$2:$K$59,10,FALSE))</f>
        <v/>
      </c>
      <c r="L27" s="3" t="str">
        <f>IF(ISNA(VLOOKUP(D27,'Project Information'!$A$2:$K$59,11,FALSE)),"",VLOOKUP(D27,'Project Information'!$A$2:$K$59,11,FALSE))</f>
        <v/>
      </c>
      <c r="M27" s="3"/>
      <c r="N27" s="39"/>
      <c r="O27" s="2" t="str">
        <f>IF(ISNA(VLOOKUP(N27,Table1[[ID]:[Last Name]],2,FALSE)),"",VLOOKUP(N27,Table1[[ID]:[Last Name]],2,FALSE))</f>
        <v/>
      </c>
      <c r="P27" s="10" t="str">
        <f>IF(ISNA(VLOOKUP(N27,Table1[[ID]:[Email2]],3,FALSE)),"",VLOOKUP(N27,Table1[[ID]:[Email2]],3,FALSE))</f>
        <v/>
      </c>
    </row>
    <row r="28" spans="1:16" x14ac:dyDescent="0.25">
      <c r="A28" t="str">
        <f t="shared" si="43"/>
        <v>Sunday April 10th</v>
      </c>
      <c r="B28" s="16" t="str">
        <f t="shared" si="44"/>
        <v>10am - 10:20am</v>
      </c>
      <c r="D28" s="4">
        <f>D27</f>
        <v>0</v>
      </c>
      <c r="E28" t="str">
        <f t="shared" ref="E28:L28" si="45">E27</f>
        <v/>
      </c>
      <c r="F28" t="str">
        <f t="shared" si="45"/>
        <v/>
      </c>
      <c r="G28" t="str">
        <f t="shared" si="45"/>
        <v/>
      </c>
      <c r="H28" t="str">
        <f t="shared" si="45"/>
        <v/>
      </c>
      <c r="I28" t="str">
        <f t="shared" si="45"/>
        <v/>
      </c>
      <c r="J28" t="str">
        <f t="shared" si="45"/>
        <v/>
      </c>
      <c r="K28" t="str">
        <f t="shared" si="45"/>
        <v/>
      </c>
      <c r="L28" t="str">
        <f t="shared" si="45"/>
        <v/>
      </c>
      <c r="N28" s="40"/>
      <c r="O28" s="4" t="str">
        <f>IF(ISNA(VLOOKUP(N28,Table1[[ID]:[Last Name]],2,FALSE)),"",VLOOKUP(N28,Table1[[ID]:[Last Name]],2,FALSE))</f>
        <v/>
      </c>
      <c r="P28" s="12" t="str">
        <f>IF(ISNA(VLOOKUP(N28,Table1[[ID]:[Email2]],3,FALSE)),"",VLOOKUP(N28,Table1[[ID]:[Email2]],3,FALSE))</f>
        <v/>
      </c>
    </row>
    <row r="29" spans="1:16" x14ac:dyDescent="0.25">
      <c r="A29" t="str">
        <f t="shared" si="43"/>
        <v>Sunday April 10th</v>
      </c>
      <c r="B29" s="16" t="str">
        <f t="shared" si="44"/>
        <v>10am - 10:20am</v>
      </c>
      <c r="D29" s="4">
        <f t="shared" ref="D29:L30" si="46">D28</f>
        <v>0</v>
      </c>
      <c r="E29" t="str">
        <f t="shared" si="46"/>
        <v/>
      </c>
      <c r="F29" t="str">
        <f t="shared" si="46"/>
        <v/>
      </c>
      <c r="G29" t="str">
        <f t="shared" si="46"/>
        <v/>
      </c>
      <c r="H29" t="str">
        <f t="shared" si="46"/>
        <v/>
      </c>
      <c r="I29" t="str">
        <f t="shared" si="46"/>
        <v/>
      </c>
      <c r="J29" t="str">
        <f t="shared" si="46"/>
        <v/>
      </c>
      <c r="K29" t="str">
        <f t="shared" si="46"/>
        <v/>
      </c>
      <c r="L29" t="str">
        <f t="shared" si="46"/>
        <v/>
      </c>
      <c r="N29" s="40"/>
      <c r="O29" s="4" t="str">
        <f>IF(ISNA(VLOOKUP(N29,Table1[[ID]:[Last Name]],2,FALSE)),"",VLOOKUP(N29,Table1[[ID]:[Last Name]],2,FALSE))</f>
        <v/>
      </c>
      <c r="P29" s="12" t="str">
        <f>IF(ISNA(VLOOKUP(N29,Table1[[ID]:[Email2]],3,FALSE)),"",VLOOKUP(N29,Table1[[ID]:[Email2]],3,FALSE))</f>
        <v/>
      </c>
    </row>
    <row r="30" spans="1:16" x14ac:dyDescent="0.25">
      <c r="A30" t="str">
        <f t="shared" si="43"/>
        <v>Sunday April 10th</v>
      </c>
      <c r="B30" s="16" t="str">
        <f t="shared" si="44"/>
        <v>10am - 10:20am</v>
      </c>
      <c r="D30" s="4">
        <f t="shared" si="46"/>
        <v>0</v>
      </c>
      <c r="E30" t="str">
        <f t="shared" si="46"/>
        <v/>
      </c>
      <c r="F30" t="str">
        <f t="shared" si="46"/>
        <v/>
      </c>
      <c r="G30" t="str">
        <f t="shared" si="46"/>
        <v/>
      </c>
      <c r="H30" t="str">
        <f t="shared" si="46"/>
        <v/>
      </c>
      <c r="I30" t="str">
        <f t="shared" si="46"/>
        <v/>
      </c>
      <c r="J30" t="str">
        <f t="shared" si="46"/>
        <v/>
      </c>
      <c r="K30" t="str">
        <f t="shared" si="46"/>
        <v/>
      </c>
      <c r="L30" t="str">
        <f t="shared" si="46"/>
        <v/>
      </c>
      <c r="N30" s="40"/>
      <c r="O30" s="4" t="str">
        <f>IF(ISNA(VLOOKUP(N30,Table1[[ID]:[Last Name]],2,FALSE)),"",VLOOKUP(N30,Table1[[ID]:[Last Name]],2,FALSE))</f>
        <v/>
      </c>
      <c r="P30" s="12" t="str">
        <f>IF(ISNA(VLOOKUP(N30,Table1[[ID]:[Email2]],3,FALSE)),"",VLOOKUP(N30,Table1[[ID]:[Email2]],3,FALSE))</f>
        <v/>
      </c>
    </row>
    <row r="31" spans="1:16" x14ac:dyDescent="0.25">
      <c r="A31" t="str">
        <f t="shared" si="43"/>
        <v>Sunday April 10th</v>
      </c>
      <c r="B31" s="16" t="str">
        <f t="shared" si="44"/>
        <v>10am - 10:20am</v>
      </c>
      <c r="D31" s="4">
        <f t="shared" ref="D31" si="47">D30</f>
        <v>0</v>
      </c>
      <c r="E31" t="str">
        <f t="shared" ref="E31" si="48">E30</f>
        <v/>
      </c>
      <c r="F31" t="str">
        <f t="shared" ref="F31" si="49">F30</f>
        <v/>
      </c>
      <c r="G31" t="str">
        <f t="shared" ref="G31" si="50">G30</f>
        <v/>
      </c>
      <c r="H31" t="str">
        <f t="shared" ref="H31" si="51">H30</f>
        <v/>
      </c>
      <c r="I31" t="str">
        <f t="shared" ref="I31" si="52">I30</f>
        <v/>
      </c>
      <c r="J31" t="str">
        <f t="shared" ref="J31" si="53">J30</f>
        <v/>
      </c>
      <c r="K31" t="str">
        <f t="shared" ref="K31" si="54">K30</f>
        <v/>
      </c>
      <c r="L31" t="str">
        <f t="shared" ref="L31" si="55">L30</f>
        <v/>
      </c>
      <c r="N31" s="40"/>
      <c r="O31" s="4" t="str">
        <f>IF(ISNA(VLOOKUP(N31,Table1[[ID]:[Last Name]],2,FALSE)),"",VLOOKUP(N31,Table1[[ID]:[Last Name]],2,FALSE))</f>
        <v/>
      </c>
      <c r="P31" s="12" t="str">
        <f>IF(ISNA(VLOOKUP(N31,Table1[[ID]:[Email2]],3,FALSE)),"",VLOOKUP(N31,Table1[[ID]:[Email2]],3,FALSE))</f>
        <v/>
      </c>
    </row>
    <row r="32" spans="1:16" x14ac:dyDescent="0.25">
      <c r="A32" t="str">
        <f t="shared" si="43"/>
        <v>Sunday April 10th</v>
      </c>
      <c r="B32" s="16" t="str">
        <f t="shared" si="44"/>
        <v>10am - 10:20am</v>
      </c>
      <c r="D32" s="5">
        <f>D27</f>
        <v>0</v>
      </c>
      <c r="E32" s="6" t="str">
        <f t="shared" ref="E32:L32" si="56">E27</f>
        <v/>
      </c>
      <c r="F32" s="6" t="str">
        <f t="shared" si="56"/>
        <v/>
      </c>
      <c r="G32" s="6" t="str">
        <f t="shared" si="56"/>
        <v/>
      </c>
      <c r="H32" s="6" t="str">
        <f t="shared" si="56"/>
        <v/>
      </c>
      <c r="I32" s="6" t="str">
        <f t="shared" si="56"/>
        <v/>
      </c>
      <c r="J32" s="6" t="str">
        <f t="shared" si="56"/>
        <v/>
      </c>
      <c r="K32" s="6" t="str">
        <f t="shared" si="56"/>
        <v/>
      </c>
      <c r="L32" s="6" t="str">
        <f t="shared" si="56"/>
        <v/>
      </c>
      <c r="M32" s="6"/>
      <c r="N32" s="41"/>
      <c r="O32" s="5" t="str">
        <f>IF(ISNA(VLOOKUP(N32,Table1[[ID]:[Last Name]],2,FALSE)),"",VLOOKUP(N32,Table1[[ID]:[Last Name]],2,FALSE))</f>
        <v/>
      </c>
      <c r="P32" s="11" t="str">
        <f>IF(ISNA(VLOOKUP(N32,Table1[[ID]:[Email2]],3,FALSE)),"",VLOOKUP(N32,Table1[[ID]:[Email2]],3,FALSE))</f>
        <v/>
      </c>
    </row>
    <row r="33" spans="1:16" x14ac:dyDescent="0.25">
      <c r="B33" s="17"/>
    </row>
    <row r="34" spans="1:16" x14ac:dyDescent="0.25">
      <c r="A34" t="str">
        <f t="shared" ref="A34:A39" si="57">$A$6</f>
        <v>Sunday April 10th</v>
      </c>
      <c r="B34" s="16" t="str">
        <f t="shared" ref="B34:B39" si="58">$B$6</f>
        <v>10am - 10:20am</v>
      </c>
      <c r="D34" s="38"/>
      <c r="E34" s="3" t="str">
        <f>IF(ISNA(VLOOKUP(D34,'Project Information'!$A$2:$K$59,2,FALSE)),"",VLOOKUP(D34,'Project Information'!$A$2:$K$59,2,FALSE))</f>
        <v/>
      </c>
      <c r="F34" s="3" t="str">
        <f>IF(ISNA(VLOOKUP(D34,'Project Information'!$A$2:$K$59,3,FALSE)),"",VLOOKUP(D34,'Project Information'!$A$2:$K$59,3,FALSE))</f>
        <v/>
      </c>
      <c r="G34" s="3" t="str">
        <f>IF(ISNA(VLOOKUP(D34,'Project Information'!$A$2:$K$59,4,FALSE)),"",VLOOKUP(D34,'Project Information'!$A$2:$K$59,4,FALSE))</f>
        <v/>
      </c>
      <c r="H34" s="3" t="str">
        <f>IF(ISNA(VLOOKUP(D34,'Project Information'!$A$2:$K$59,6,FALSE)),"",VLOOKUP(D34,'Project Information'!$A$2:$K$59,6,FALSE))</f>
        <v/>
      </c>
      <c r="I34" s="3" t="str">
        <f>IF(ISNA(VLOOKUP(D34,'Project Information'!$A$2:$K$59,7,FALSE)),"",VLOOKUP(D34,'Project Information'!$A$2:$K$59,7,FALSE))</f>
        <v/>
      </c>
      <c r="J34" s="3" t="str">
        <f>IF(ISNA(VLOOKUP(D34,'Project Information'!$A$2:$K$59,8,FALSE)),"",VLOOKUP(D34,'Project Information'!$A$2:$K$59,8,FALSE))</f>
        <v/>
      </c>
      <c r="K34" s="21" t="str">
        <f>IF(ISNA(VLOOKUP(D34,'Project Information'!$A$2:$K$59,10,FALSE)),"",VLOOKUP(D34,'Project Information'!$A$2:$K$59,10,FALSE))</f>
        <v/>
      </c>
      <c r="L34" s="3" t="str">
        <f>IF(ISNA(VLOOKUP(D34,'Project Information'!$A$2:$K$59,11,FALSE)),"",VLOOKUP(D34,'Project Information'!$A$2:$K$59,11,FALSE))</f>
        <v/>
      </c>
      <c r="M34" s="3"/>
      <c r="N34" s="39"/>
      <c r="O34" s="2" t="str">
        <f>IF(ISNA(VLOOKUP(N34,Table1[[ID]:[Last Name]],2,FALSE)),"",VLOOKUP(N34,Table1[[ID]:[Last Name]],2,FALSE))</f>
        <v/>
      </c>
      <c r="P34" s="10" t="str">
        <f>IF(ISNA(VLOOKUP(N34,Table1[[ID]:[Email2]],3,FALSE)),"",VLOOKUP(N34,Table1[[ID]:[Email2]],3,FALSE))</f>
        <v/>
      </c>
    </row>
    <row r="35" spans="1:16" x14ac:dyDescent="0.25">
      <c r="A35" t="str">
        <f t="shared" si="57"/>
        <v>Sunday April 10th</v>
      </c>
      <c r="B35" s="16" t="str">
        <f t="shared" si="58"/>
        <v>10am - 10:20am</v>
      </c>
      <c r="D35" s="4">
        <f t="shared" ref="D35:E38" si="59">D34</f>
        <v>0</v>
      </c>
      <c r="E35" t="str">
        <f t="shared" si="59"/>
        <v/>
      </c>
      <c r="F35" t="str">
        <f t="shared" ref="F35:L38" si="60">F34</f>
        <v/>
      </c>
      <c r="G35" t="str">
        <f t="shared" si="60"/>
        <v/>
      </c>
      <c r="H35" t="str">
        <f t="shared" si="60"/>
        <v/>
      </c>
      <c r="I35" t="str">
        <f t="shared" si="60"/>
        <v/>
      </c>
      <c r="J35" t="str">
        <f t="shared" si="60"/>
        <v/>
      </c>
      <c r="K35" t="str">
        <f t="shared" si="60"/>
        <v/>
      </c>
      <c r="L35" t="str">
        <f t="shared" si="60"/>
        <v/>
      </c>
      <c r="N35" s="40"/>
      <c r="O35" s="4" t="str">
        <f>IF(ISNA(VLOOKUP(N35,Table1[[ID]:[Last Name]],2,FALSE)),"",VLOOKUP(N35,Table1[[ID]:[Last Name]],2,FALSE))</f>
        <v/>
      </c>
      <c r="P35" s="12" t="str">
        <f>IF(ISNA(VLOOKUP(N35,Table1[[ID]:[Email2]],3,FALSE)),"",VLOOKUP(N35,Table1[[ID]:[Email2]],3,FALSE))</f>
        <v/>
      </c>
    </row>
    <row r="36" spans="1:16" x14ac:dyDescent="0.25">
      <c r="A36" t="str">
        <f t="shared" si="57"/>
        <v>Sunday April 10th</v>
      </c>
      <c r="B36" s="16" t="str">
        <f t="shared" si="58"/>
        <v>10am - 10:20am</v>
      </c>
      <c r="D36" s="4">
        <f t="shared" si="59"/>
        <v>0</v>
      </c>
      <c r="E36" t="str">
        <f t="shared" si="59"/>
        <v/>
      </c>
      <c r="F36" t="str">
        <f t="shared" si="60"/>
        <v/>
      </c>
      <c r="G36" t="str">
        <f t="shared" si="60"/>
        <v/>
      </c>
      <c r="H36" t="str">
        <f t="shared" si="60"/>
        <v/>
      </c>
      <c r="I36" t="str">
        <f t="shared" si="60"/>
        <v/>
      </c>
      <c r="J36" t="str">
        <f t="shared" si="60"/>
        <v/>
      </c>
      <c r="K36" t="str">
        <f t="shared" si="60"/>
        <v/>
      </c>
      <c r="L36" t="str">
        <f t="shared" si="60"/>
        <v/>
      </c>
      <c r="N36" s="40"/>
      <c r="O36" s="4" t="str">
        <f>IF(ISNA(VLOOKUP(N36,Table1[[ID]:[Last Name]],2,FALSE)),"",VLOOKUP(N36,Table1[[ID]:[Last Name]],2,FALSE))</f>
        <v/>
      </c>
      <c r="P36" s="12" t="str">
        <f>IF(ISNA(VLOOKUP(N36,Table1[[ID]:[Email2]],3,FALSE)),"",VLOOKUP(N36,Table1[[ID]:[Email2]],3,FALSE))</f>
        <v/>
      </c>
    </row>
    <row r="37" spans="1:16" x14ac:dyDescent="0.25">
      <c r="A37" t="str">
        <f t="shared" si="57"/>
        <v>Sunday April 10th</v>
      </c>
      <c r="B37" s="16" t="str">
        <f t="shared" si="58"/>
        <v>10am - 10:20am</v>
      </c>
      <c r="D37" s="4">
        <f t="shared" si="59"/>
        <v>0</v>
      </c>
      <c r="E37" t="str">
        <f t="shared" si="59"/>
        <v/>
      </c>
      <c r="F37" t="str">
        <f t="shared" si="60"/>
        <v/>
      </c>
      <c r="G37" t="str">
        <f t="shared" si="60"/>
        <v/>
      </c>
      <c r="H37" t="str">
        <f t="shared" si="60"/>
        <v/>
      </c>
      <c r="I37" t="str">
        <f t="shared" si="60"/>
        <v/>
      </c>
      <c r="J37" t="str">
        <f t="shared" si="60"/>
        <v/>
      </c>
      <c r="K37" t="str">
        <f t="shared" si="60"/>
        <v/>
      </c>
      <c r="L37" t="str">
        <f t="shared" si="60"/>
        <v/>
      </c>
      <c r="N37" s="40"/>
      <c r="O37" s="4" t="str">
        <f>IF(ISNA(VLOOKUP(N37,Table1[[ID]:[Last Name]],2,FALSE)),"",VLOOKUP(N37,Table1[[ID]:[Last Name]],2,FALSE))</f>
        <v/>
      </c>
      <c r="P37" s="12" t="str">
        <f>IF(ISNA(VLOOKUP(N37,Table1[[ID]:[Email2]],3,FALSE)),"",VLOOKUP(N37,Table1[[ID]:[Email2]],3,FALSE))</f>
        <v/>
      </c>
    </row>
    <row r="38" spans="1:16" x14ac:dyDescent="0.25">
      <c r="A38" t="str">
        <f t="shared" si="57"/>
        <v>Sunday April 10th</v>
      </c>
      <c r="B38" s="16" t="str">
        <f t="shared" si="58"/>
        <v>10am - 10:20am</v>
      </c>
      <c r="D38" s="4">
        <f t="shared" si="59"/>
        <v>0</v>
      </c>
      <c r="E38" t="str">
        <f t="shared" si="59"/>
        <v/>
      </c>
      <c r="F38" t="str">
        <f t="shared" si="60"/>
        <v/>
      </c>
      <c r="G38" t="str">
        <f t="shared" si="60"/>
        <v/>
      </c>
      <c r="H38" t="str">
        <f t="shared" si="60"/>
        <v/>
      </c>
      <c r="I38" t="str">
        <f t="shared" si="60"/>
        <v/>
      </c>
      <c r="J38" t="str">
        <f t="shared" si="60"/>
        <v/>
      </c>
      <c r="K38" t="str">
        <f t="shared" si="60"/>
        <v/>
      </c>
      <c r="L38" t="str">
        <f t="shared" si="60"/>
        <v/>
      </c>
      <c r="N38" s="40"/>
      <c r="O38" s="4" t="str">
        <f>IF(ISNA(VLOOKUP(N38,Table1[[ID]:[Last Name]],2,FALSE)),"",VLOOKUP(N38,Table1[[ID]:[Last Name]],2,FALSE))</f>
        <v/>
      </c>
      <c r="P38" s="12" t="str">
        <f>IF(ISNA(VLOOKUP(N38,Table1[[ID]:[Email2]],3,FALSE)),"",VLOOKUP(N38,Table1[[ID]:[Email2]],3,FALSE))</f>
        <v/>
      </c>
    </row>
    <row r="39" spans="1:16" x14ac:dyDescent="0.25">
      <c r="A39" t="str">
        <f t="shared" si="57"/>
        <v>Sunday April 10th</v>
      </c>
      <c r="B39" s="16" t="str">
        <f t="shared" si="58"/>
        <v>10am - 10:20am</v>
      </c>
      <c r="D39" s="5">
        <f>D34</f>
        <v>0</v>
      </c>
      <c r="E39" s="6" t="str">
        <f>E34</f>
        <v/>
      </c>
      <c r="F39" s="6" t="str">
        <f t="shared" ref="F39:L39" si="61">F34</f>
        <v/>
      </c>
      <c r="G39" s="6" t="str">
        <f t="shared" si="61"/>
        <v/>
      </c>
      <c r="H39" s="6" t="str">
        <f t="shared" si="61"/>
        <v/>
      </c>
      <c r="I39" s="6" t="str">
        <f t="shared" si="61"/>
        <v/>
      </c>
      <c r="J39" s="6" t="str">
        <f t="shared" si="61"/>
        <v/>
      </c>
      <c r="K39" s="6" t="str">
        <f t="shared" si="61"/>
        <v/>
      </c>
      <c r="L39" s="6" t="str">
        <f t="shared" si="61"/>
        <v/>
      </c>
      <c r="M39" s="6"/>
      <c r="N39" s="41"/>
      <c r="O39" s="5" t="str">
        <f>IF(ISNA(VLOOKUP(N39,Table1[[ID]:[Last Name]],2,FALSE)),"",VLOOKUP(N39,Table1[[ID]:[Last Name]],2,FALSE))</f>
        <v/>
      </c>
      <c r="P39" s="11" t="str">
        <f>IF(ISNA(VLOOKUP(N39,Table1[[ID]:[Email2]],3,FALSE)),"",VLOOKUP(N39,Table1[[ID]:[Email2]],3,FALSE))</f>
        <v/>
      </c>
    </row>
    <row r="40" spans="1:16" x14ac:dyDescent="0.25">
      <c r="B40" s="17"/>
    </row>
    <row r="41" spans="1:16" x14ac:dyDescent="0.25">
      <c r="A41" t="str">
        <f t="shared" ref="A41:A46" si="62">$A$6</f>
        <v>Sunday April 10th</v>
      </c>
      <c r="B41" s="16" t="str">
        <f t="shared" ref="B41:B46" si="63">$B$6</f>
        <v>10am - 10:20am</v>
      </c>
      <c r="D41" s="38"/>
      <c r="E41" s="3" t="str">
        <f>IF(ISNA(VLOOKUP(D41,'Project Information'!$A$2:$K$59,2,FALSE)),"",VLOOKUP(D41,'Project Information'!$A$2:$K$59,2,FALSE))</f>
        <v/>
      </c>
      <c r="F41" s="3" t="str">
        <f>IF(ISNA(VLOOKUP(D41,'Project Information'!$A$2:$K$59,3,FALSE)),"",VLOOKUP(D41,'Project Information'!$A$2:$K$59,3,FALSE))</f>
        <v/>
      </c>
      <c r="G41" s="3" t="str">
        <f>IF(ISNA(VLOOKUP(D41,'Project Information'!$A$2:$K$59,4,FALSE)),"",VLOOKUP(D41,'Project Information'!$A$2:$K$59,4,FALSE))</f>
        <v/>
      </c>
      <c r="H41" s="3" t="str">
        <f>IF(ISNA(VLOOKUP(D41,'Project Information'!$A$2:$K$59,6,FALSE)),"",VLOOKUP(D41,'Project Information'!$A$2:$K$59,6,FALSE))</f>
        <v/>
      </c>
      <c r="I41" s="3" t="str">
        <f>IF(ISNA(VLOOKUP(D41,'Project Information'!$A$2:$K$59,7,FALSE)),"",VLOOKUP(D41,'Project Information'!$A$2:$K$59,7,FALSE))</f>
        <v/>
      </c>
      <c r="J41" s="3" t="str">
        <f>IF(ISNA(VLOOKUP(D41,'Project Information'!$A$2:$K$59,8,FALSE)),"",VLOOKUP(D41,'Project Information'!$A$2:$K$59,8,FALSE))</f>
        <v/>
      </c>
      <c r="K41" s="21" t="str">
        <f>IF(ISNA(VLOOKUP(D41,'Project Information'!$A$2:$K$59,10,FALSE)),"",VLOOKUP(D41,'Project Information'!$A$2:$K$59,10,FALSE))</f>
        <v/>
      </c>
      <c r="L41" s="3" t="str">
        <f>IF(ISNA(VLOOKUP(D41,'Project Information'!$A$2:$K$59,11,FALSE)),"",VLOOKUP(D41,'Project Information'!$A$2:$K$59,11,FALSE))</f>
        <v/>
      </c>
      <c r="M41" s="3"/>
      <c r="N41" s="39"/>
      <c r="O41" s="10" t="str">
        <f>IF(ISNA(VLOOKUP(N41,Table1[[ID]:[Last Name]],2,FALSE)),"",VLOOKUP(N41,Table1[[ID]:[Last Name]],2,FALSE))</f>
        <v/>
      </c>
      <c r="P41" s="23" t="str">
        <f>IF(ISNA(VLOOKUP(N41,Table1[[ID]:[Email2]],3,FALSE)),"",VLOOKUP(N41,Table1[[ID]:[Email2]],3,FALSE))</f>
        <v/>
      </c>
    </row>
    <row r="42" spans="1:16" x14ac:dyDescent="0.25">
      <c r="A42" t="str">
        <f t="shared" si="62"/>
        <v>Sunday April 10th</v>
      </c>
      <c r="B42" s="16" t="str">
        <f t="shared" si="63"/>
        <v>10am - 10:20am</v>
      </c>
      <c r="D42" s="4">
        <f>D41</f>
        <v>0</v>
      </c>
      <c r="E42" t="str">
        <f>E41</f>
        <v/>
      </c>
      <c r="F42" t="str">
        <f t="shared" ref="F42:L42" si="64">F41</f>
        <v/>
      </c>
      <c r="G42" t="str">
        <f t="shared" si="64"/>
        <v/>
      </c>
      <c r="H42" t="str">
        <f t="shared" si="64"/>
        <v/>
      </c>
      <c r="I42" t="str">
        <f t="shared" si="64"/>
        <v/>
      </c>
      <c r="J42" t="str">
        <f t="shared" si="64"/>
        <v/>
      </c>
      <c r="K42" t="str">
        <f t="shared" si="64"/>
        <v/>
      </c>
      <c r="L42" t="str">
        <f t="shared" si="64"/>
        <v/>
      </c>
      <c r="N42" s="40"/>
      <c r="O42" s="12" t="str">
        <f>IF(ISNA(VLOOKUP(N42,Table1[[ID]:[Last Name]],2,FALSE)),"",VLOOKUP(N42,Table1[[ID]:[Last Name]],2,FALSE))</f>
        <v/>
      </c>
      <c r="P42" s="22" t="str">
        <f>IF(ISNA(VLOOKUP(N42,Table1[[ID]:[Email2]],3,FALSE)),"",VLOOKUP(N42,Table1[[ID]:[Email2]],3,FALSE))</f>
        <v/>
      </c>
    </row>
    <row r="43" spans="1:16" x14ac:dyDescent="0.25">
      <c r="A43" t="str">
        <f t="shared" si="62"/>
        <v>Sunday April 10th</v>
      </c>
      <c r="B43" s="16" t="str">
        <f t="shared" si="63"/>
        <v>10am - 10:20am</v>
      </c>
      <c r="D43" s="4">
        <f t="shared" ref="D43:D44" si="65">D42</f>
        <v>0</v>
      </c>
      <c r="E43" t="str">
        <f t="shared" ref="E43:L44" si="66">E42</f>
        <v/>
      </c>
      <c r="F43" t="str">
        <f t="shared" si="66"/>
        <v/>
      </c>
      <c r="G43" t="str">
        <f t="shared" si="66"/>
        <v/>
      </c>
      <c r="H43" t="str">
        <f t="shared" si="66"/>
        <v/>
      </c>
      <c r="I43" t="str">
        <f t="shared" si="66"/>
        <v/>
      </c>
      <c r="J43" t="str">
        <f t="shared" si="66"/>
        <v/>
      </c>
      <c r="K43" t="str">
        <f t="shared" si="66"/>
        <v/>
      </c>
      <c r="L43" t="str">
        <f t="shared" si="66"/>
        <v/>
      </c>
      <c r="N43" s="40"/>
      <c r="O43" s="12" t="str">
        <f>IF(ISNA(VLOOKUP(N43,Table1[[ID]:[Last Name]],2,FALSE)),"",VLOOKUP(N43,Table1[[ID]:[Last Name]],2,FALSE))</f>
        <v/>
      </c>
      <c r="P43" s="22" t="str">
        <f>IF(ISNA(VLOOKUP(N43,Table1[[ID]:[Email2]],3,FALSE)),"",VLOOKUP(N43,Table1[[ID]:[Email2]],3,FALSE))</f>
        <v/>
      </c>
    </row>
    <row r="44" spans="1:16" x14ac:dyDescent="0.25">
      <c r="A44" t="str">
        <f t="shared" si="62"/>
        <v>Sunday April 10th</v>
      </c>
      <c r="B44" s="16" t="str">
        <f t="shared" si="63"/>
        <v>10am - 10:20am</v>
      </c>
      <c r="D44" s="4">
        <f t="shared" si="65"/>
        <v>0</v>
      </c>
      <c r="E44" t="str">
        <f t="shared" si="66"/>
        <v/>
      </c>
      <c r="F44" t="str">
        <f t="shared" si="66"/>
        <v/>
      </c>
      <c r="G44" t="str">
        <f t="shared" si="66"/>
        <v/>
      </c>
      <c r="H44" t="str">
        <f t="shared" si="66"/>
        <v/>
      </c>
      <c r="I44" t="str">
        <f t="shared" si="66"/>
        <v/>
      </c>
      <c r="J44" t="str">
        <f t="shared" si="66"/>
        <v/>
      </c>
      <c r="K44" t="str">
        <f t="shared" si="66"/>
        <v/>
      </c>
      <c r="L44" t="str">
        <f t="shared" si="66"/>
        <v/>
      </c>
      <c r="N44" s="40"/>
      <c r="O44" s="12" t="str">
        <f>IF(ISNA(VLOOKUP(N44,Table1[[ID]:[Last Name]],2,FALSE)),"",VLOOKUP(N44,Table1[[ID]:[Last Name]],2,FALSE))</f>
        <v/>
      </c>
      <c r="P44" s="22" t="str">
        <f>IF(ISNA(VLOOKUP(N44,Table1[[ID]:[Email2]],3,FALSE)),"",VLOOKUP(N44,Table1[[ID]:[Email2]],3,FALSE))</f>
        <v/>
      </c>
    </row>
    <row r="45" spans="1:16" x14ac:dyDescent="0.25">
      <c r="A45" t="str">
        <f t="shared" si="62"/>
        <v>Sunday April 10th</v>
      </c>
      <c r="B45" s="16" t="str">
        <f t="shared" si="63"/>
        <v>10am - 10:20am</v>
      </c>
      <c r="D45" s="4">
        <f t="shared" ref="D45" si="67">D44</f>
        <v>0</v>
      </c>
      <c r="E45" t="str">
        <f t="shared" ref="E45" si="68">E44</f>
        <v/>
      </c>
      <c r="F45" t="str">
        <f t="shared" ref="F45" si="69">F44</f>
        <v/>
      </c>
      <c r="G45" t="str">
        <f t="shared" ref="G45" si="70">G44</f>
        <v/>
      </c>
      <c r="H45" t="str">
        <f t="shared" ref="H45" si="71">H44</f>
        <v/>
      </c>
      <c r="I45" t="str">
        <f t="shared" ref="I45" si="72">I44</f>
        <v/>
      </c>
      <c r="J45" t="str">
        <f t="shared" ref="J45" si="73">J44</f>
        <v/>
      </c>
      <c r="K45" t="str">
        <f t="shared" ref="K45" si="74">K44</f>
        <v/>
      </c>
      <c r="L45" t="str">
        <f t="shared" ref="L45" si="75">L44</f>
        <v/>
      </c>
      <c r="N45" s="40"/>
      <c r="O45" s="12" t="str">
        <f>IF(ISNA(VLOOKUP(N45,Table1[[ID]:[Last Name]],2,FALSE)),"",VLOOKUP(N45,Table1[[ID]:[Last Name]],2,FALSE))</f>
        <v/>
      </c>
      <c r="P45" s="22" t="str">
        <f>IF(ISNA(VLOOKUP(N45,Table1[[ID]:[Email2]],3,FALSE)),"",VLOOKUP(N45,Table1[[ID]:[Email2]],3,FALSE))</f>
        <v/>
      </c>
    </row>
    <row r="46" spans="1:16" x14ac:dyDescent="0.25">
      <c r="A46" t="str">
        <f t="shared" si="62"/>
        <v>Sunday April 10th</v>
      </c>
      <c r="B46" s="16" t="str">
        <f t="shared" si="63"/>
        <v>10am - 10:20am</v>
      </c>
      <c r="D46" s="5">
        <f>D41</f>
        <v>0</v>
      </c>
      <c r="E46" s="6" t="str">
        <f>E41</f>
        <v/>
      </c>
      <c r="F46" s="6" t="str">
        <f t="shared" ref="F46:L46" si="76">F41</f>
        <v/>
      </c>
      <c r="G46" s="6" t="str">
        <f t="shared" si="76"/>
        <v/>
      </c>
      <c r="H46" s="6" t="str">
        <f t="shared" si="76"/>
        <v/>
      </c>
      <c r="I46" s="6" t="str">
        <f t="shared" si="76"/>
        <v/>
      </c>
      <c r="J46" s="6" t="str">
        <f t="shared" si="76"/>
        <v/>
      </c>
      <c r="K46" s="6" t="str">
        <f t="shared" si="76"/>
        <v/>
      </c>
      <c r="L46" s="6" t="str">
        <f t="shared" si="76"/>
        <v/>
      </c>
      <c r="M46" s="6"/>
      <c r="N46" s="41"/>
      <c r="O46" s="11" t="str">
        <f>IF(ISNA(VLOOKUP(N46,Table1[[ID]:[Last Name]],2,FALSE)),"",VLOOKUP(N46,Table1[[ID]:[Last Name]],2,FALSE))</f>
        <v/>
      </c>
      <c r="P46" s="24" t="str">
        <f>IF(ISNA(VLOOKUP(N46,Table1[[ID]:[Email2]],3,FALSE)),"",VLOOKUP(N46,Table1[[ID]:[Email2]],3,FALSE))</f>
        <v/>
      </c>
    </row>
    <row r="48" spans="1:16" s="14" customFormat="1" ht="7.5" customHeight="1" x14ac:dyDescent="0.25"/>
    <row r="50" spans="1:16" x14ac:dyDescent="0.25">
      <c r="A50" t="str">
        <f t="shared" ref="A50:A55" si="77">$A$6</f>
        <v>Sunday April 10th</v>
      </c>
      <c r="B50" s="19" t="s">
        <v>19</v>
      </c>
      <c r="D50" s="38"/>
      <c r="E50" s="3" t="str">
        <f>IF(ISNA(VLOOKUP(D50,'Project Information'!$A$2:$K$59,2,FALSE)),"",VLOOKUP(D50,'Project Information'!$A$2:$K$59,2,FALSE))</f>
        <v/>
      </c>
      <c r="F50" s="3" t="str">
        <f>IF(ISNA(VLOOKUP(D50,'Project Information'!$A$2:$K$59,3,FALSE)),"",VLOOKUP(D50,'Project Information'!$A$2:$K$59,3,FALSE))</f>
        <v/>
      </c>
      <c r="G50" s="3" t="str">
        <f>IF(ISNA(VLOOKUP(D50,'Project Information'!$A$2:$K$59,4,FALSE)),"",VLOOKUP(D50,'Project Information'!$A$2:$K$59,4,FALSE))</f>
        <v/>
      </c>
      <c r="H50" s="3" t="str">
        <f>IF(ISNA(VLOOKUP(D50,'Project Information'!$A$2:$K$59,6,FALSE)),"",VLOOKUP(D50,'Project Information'!$A$2:$K$59,6,FALSE))</f>
        <v/>
      </c>
      <c r="I50" s="3" t="str">
        <f>IF(ISNA(VLOOKUP(D50,'Project Information'!$A$2:$K$59,7,FALSE)),"",VLOOKUP(D50,'Project Information'!$A$2:$K$59,7,FALSE))</f>
        <v/>
      </c>
      <c r="J50" s="3" t="str">
        <f>IF(ISNA(VLOOKUP(D50,'Project Information'!$A$2:$K$59,8,FALSE)),"",VLOOKUP(D50,'Project Information'!$A$2:$K$59,8,FALSE))</f>
        <v/>
      </c>
      <c r="K50" s="21" t="str">
        <f>IF(ISNA(VLOOKUP(D50,'Project Information'!$A$2:$K$59,10,FALSE)),"",VLOOKUP(D50,'Project Information'!$A$2:$K$59,10,FALSE))</f>
        <v/>
      </c>
      <c r="L50" s="3" t="str">
        <f>IF(ISNA(VLOOKUP(D50,'Project Information'!$A$2:$K$59,11,FALSE)),"",VLOOKUP(D50,'Project Information'!$A$2:$K$59,11,FALSE))</f>
        <v/>
      </c>
      <c r="M50" s="3"/>
      <c r="N50" s="39"/>
      <c r="O50" s="10" t="str">
        <f>IF(ISNA(VLOOKUP(N50,Table1[[ID]:[Last Name]],2,FALSE)),"",VLOOKUP(N50,Table1[[ID]:[Last Name]],2,FALSE))</f>
        <v/>
      </c>
      <c r="P50" s="23" t="str">
        <f>IF(ISNA(VLOOKUP(N50,Table1[[ID]:[Email2]],3,FALSE)),"",VLOOKUP(N50,Table1[[ID]:[Email2]],3,FALSE))</f>
        <v/>
      </c>
    </row>
    <row r="51" spans="1:16" x14ac:dyDescent="0.25">
      <c r="A51" t="str">
        <f t="shared" si="77"/>
        <v>Sunday April 10th</v>
      </c>
      <c r="B51" s="19" t="str">
        <f>$B$50</f>
        <v>10:20am - 10:40am</v>
      </c>
      <c r="D51" s="4">
        <f>D50</f>
        <v>0</v>
      </c>
      <c r="E51" t="str">
        <f>E50</f>
        <v/>
      </c>
      <c r="F51" t="str">
        <f t="shared" ref="F51:L51" si="78">F50</f>
        <v/>
      </c>
      <c r="G51" t="str">
        <f t="shared" si="78"/>
        <v/>
      </c>
      <c r="H51" t="str">
        <f t="shared" si="78"/>
        <v/>
      </c>
      <c r="I51" t="str">
        <f t="shared" si="78"/>
        <v/>
      </c>
      <c r="J51" t="str">
        <f t="shared" si="78"/>
        <v/>
      </c>
      <c r="K51" t="str">
        <f t="shared" si="78"/>
        <v/>
      </c>
      <c r="L51" t="str">
        <f t="shared" si="78"/>
        <v/>
      </c>
      <c r="N51" s="40"/>
      <c r="O51" s="12" t="str">
        <f>IF(ISNA(VLOOKUP(N51,Table1[[ID]:[Last Name]],2,FALSE)),"",VLOOKUP(N51,Table1[[ID]:[Last Name]],2,FALSE))</f>
        <v/>
      </c>
      <c r="P51" s="22" t="str">
        <f>IF(ISNA(VLOOKUP(N51,Table1[[ID]:[Email2]],3,FALSE)),"",VLOOKUP(N51,Table1[[ID]:[Email2]],3,FALSE))</f>
        <v/>
      </c>
    </row>
    <row r="52" spans="1:16" x14ac:dyDescent="0.25">
      <c r="A52" t="str">
        <f t="shared" si="77"/>
        <v>Sunday April 10th</v>
      </c>
      <c r="B52" s="19" t="str">
        <f t="shared" ref="B52:B54" si="79">$B$50</f>
        <v>10:20am - 10:40am</v>
      </c>
      <c r="D52" s="4">
        <f t="shared" ref="D52:D53" si="80">D51</f>
        <v>0</v>
      </c>
      <c r="E52" t="str">
        <f t="shared" ref="E52:L53" si="81">E51</f>
        <v/>
      </c>
      <c r="F52" t="str">
        <f t="shared" si="81"/>
        <v/>
      </c>
      <c r="G52" t="str">
        <f t="shared" si="81"/>
        <v/>
      </c>
      <c r="H52" t="str">
        <f t="shared" si="81"/>
        <v/>
      </c>
      <c r="I52" t="str">
        <f t="shared" si="81"/>
        <v/>
      </c>
      <c r="J52" t="str">
        <f t="shared" si="81"/>
        <v/>
      </c>
      <c r="K52" t="str">
        <f t="shared" si="81"/>
        <v/>
      </c>
      <c r="L52" t="str">
        <f t="shared" si="81"/>
        <v/>
      </c>
      <c r="N52" s="40"/>
      <c r="O52" s="12" t="str">
        <f>IF(ISNA(VLOOKUP(N52,Table1[[ID]:[Last Name]],2,FALSE)),"",VLOOKUP(N52,Table1[[ID]:[Last Name]],2,FALSE))</f>
        <v/>
      </c>
      <c r="P52" s="22" t="str">
        <f>IF(ISNA(VLOOKUP(N52,Table1[[ID]:[Email2]],3,FALSE)),"",VLOOKUP(N52,Table1[[ID]:[Email2]],3,FALSE))</f>
        <v/>
      </c>
    </row>
    <row r="53" spans="1:16" x14ac:dyDescent="0.25">
      <c r="A53" t="str">
        <f t="shared" si="77"/>
        <v>Sunday April 10th</v>
      </c>
      <c r="B53" s="19" t="str">
        <f t="shared" si="79"/>
        <v>10:20am - 10:40am</v>
      </c>
      <c r="D53" s="4">
        <f t="shared" si="80"/>
        <v>0</v>
      </c>
      <c r="E53" t="str">
        <f t="shared" si="81"/>
        <v/>
      </c>
      <c r="F53" t="str">
        <f t="shared" si="81"/>
        <v/>
      </c>
      <c r="G53" t="str">
        <f t="shared" si="81"/>
        <v/>
      </c>
      <c r="H53" t="str">
        <f t="shared" si="81"/>
        <v/>
      </c>
      <c r="I53" t="str">
        <f t="shared" si="81"/>
        <v/>
      </c>
      <c r="J53" t="str">
        <f t="shared" si="81"/>
        <v/>
      </c>
      <c r="K53" t="str">
        <f t="shared" si="81"/>
        <v/>
      </c>
      <c r="L53" t="str">
        <f t="shared" si="81"/>
        <v/>
      </c>
      <c r="N53" s="40"/>
      <c r="O53" s="12" t="str">
        <f>IF(ISNA(VLOOKUP(N53,Table1[[ID]:[Last Name]],2,FALSE)),"",VLOOKUP(N53,Table1[[ID]:[Last Name]],2,FALSE))</f>
        <v/>
      </c>
      <c r="P53" s="22" t="str">
        <f>IF(ISNA(VLOOKUP(N53,Table1[[ID]:[Email2]],3,FALSE)),"",VLOOKUP(N53,Table1[[ID]:[Email2]],3,FALSE))</f>
        <v/>
      </c>
    </row>
    <row r="54" spans="1:16" x14ac:dyDescent="0.25">
      <c r="A54" t="str">
        <f t="shared" si="77"/>
        <v>Sunday April 10th</v>
      </c>
      <c r="B54" s="19" t="str">
        <f t="shared" si="79"/>
        <v>10:20am - 10:40am</v>
      </c>
      <c r="D54" s="4">
        <f t="shared" ref="D54" si="82">D53</f>
        <v>0</v>
      </c>
      <c r="E54" t="str">
        <f t="shared" ref="E54" si="83">E53</f>
        <v/>
      </c>
      <c r="F54" t="str">
        <f t="shared" ref="F54" si="84">F53</f>
        <v/>
      </c>
      <c r="G54" t="str">
        <f t="shared" ref="G54" si="85">G53</f>
        <v/>
      </c>
      <c r="H54" t="str">
        <f t="shared" ref="H54" si="86">H53</f>
        <v/>
      </c>
      <c r="I54" t="str">
        <f t="shared" ref="I54" si="87">I53</f>
        <v/>
      </c>
      <c r="J54" t="str">
        <f t="shared" ref="J54" si="88">J53</f>
        <v/>
      </c>
      <c r="K54" t="str">
        <f t="shared" ref="K54" si="89">K53</f>
        <v/>
      </c>
      <c r="L54" t="str">
        <f t="shared" ref="L54" si="90">L53</f>
        <v/>
      </c>
      <c r="N54" s="40"/>
      <c r="O54" s="12" t="str">
        <f>IF(ISNA(VLOOKUP(N54,Table1[[ID]:[Last Name]],2,FALSE)),"",VLOOKUP(N54,Table1[[ID]:[Last Name]],2,FALSE))</f>
        <v/>
      </c>
      <c r="P54" s="22" t="str">
        <f>IF(ISNA(VLOOKUP(N54,Table1[[ID]:[Email2]],3,FALSE)),"",VLOOKUP(N54,Table1[[ID]:[Email2]],3,FALSE))</f>
        <v/>
      </c>
    </row>
    <row r="55" spans="1:16" x14ac:dyDescent="0.25">
      <c r="A55" t="str">
        <f t="shared" si="77"/>
        <v>Sunday April 10th</v>
      </c>
      <c r="B55" s="19" t="str">
        <f>$B$50</f>
        <v>10:20am - 10:40am</v>
      </c>
      <c r="D55" s="5">
        <f>D50</f>
        <v>0</v>
      </c>
      <c r="E55" s="6" t="str">
        <f>E50</f>
        <v/>
      </c>
      <c r="F55" s="6" t="str">
        <f t="shared" ref="F55:L55" si="91">F50</f>
        <v/>
      </c>
      <c r="G55" s="6" t="str">
        <f t="shared" si="91"/>
        <v/>
      </c>
      <c r="H55" s="6" t="str">
        <f t="shared" si="91"/>
        <v/>
      </c>
      <c r="I55" s="6" t="str">
        <f t="shared" si="91"/>
        <v/>
      </c>
      <c r="J55" s="6" t="str">
        <f t="shared" si="91"/>
        <v/>
      </c>
      <c r="K55" s="6" t="str">
        <f t="shared" si="91"/>
        <v/>
      </c>
      <c r="L55" s="6" t="str">
        <f t="shared" si="91"/>
        <v/>
      </c>
      <c r="M55" s="6"/>
      <c r="N55" s="41"/>
      <c r="O55" s="11" t="str">
        <f>IF(ISNA(VLOOKUP(N55,Table1[[ID]:[Last Name]],2,FALSE)),"",VLOOKUP(N55,Table1[[ID]:[Last Name]],2,FALSE))</f>
        <v/>
      </c>
      <c r="P55" s="24" t="str">
        <f>IF(ISNA(VLOOKUP(N55,Table1[[ID]:[Email2]],3,FALSE)),"",VLOOKUP(N55,Table1[[ID]:[Email2]],3,FALSE))</f>
        <v/>
      </c>
    </row>
    <row r="56" spans="1:16" x14ac:dyDescent="0.25">
      <c r="B56" s="17"/>
    </row>
    <row r="57" spans="1:16" x14ac:dyDescent="0.25">
      <c r="A57" t="str">
        <f t="shared" ref="A57:A62" si="92">$A$6</f>
        <v>Sunday April 10th</v>
      </c>
      <c r="B57" s="19" t="str">
        <f t="shared" ref="B57:B62" si="93">$B$50</f>
        <v>10:20am - 10:40am</v>
      </c>
      <c r="D57" s="38"/>
      <c r="E57" s="3" t="str">
        <f>IF(ISNA(VLOOKUP(D57,'Project Information'!$A$2:$K$59,2,FALSE)),"",VLOOKUP(D57,'Project Information'!$A$2:$K$59,2,FALSE))</f>
        <v/>
      </c>
      <c r="F57" s="3" t="str">
        <f>IF(ISNA(VLOOKUP(D57,'Project Information'!$A$2:$K$59,3,FALSE)),"",VLOOKUP(D57,'Project Information'!$A$2:$K$59,3,FALSE))</f>
        <v/>
      </c>
      <c r="G57" s="3" t="str">
        <f>IF(ISNA(VLOOKUP(D57,'Project Information'!$A$2:$K$59,4,FALSE)),"",VLOOKUP(D57,'Project Information'!$A$2:$K$59,4,FALSE))</f>
        <v/>
      </c>
      <c r="H57" s="3" t="str">
        <f>IF(ISNA(VLOOKUP(D57,'Project Information'!$A$2:$K$59,6,FALSE)),"",VLOOKUP(D57,'Project Information'!$A$2:$K$59,6,FALSE))</f>
        <v/>
      </c>
      <c r="I57" s="3" t="str">
        <f>IF(ISNA(VLOOKUP(D57,'Project Information'!$A$2:$K$59,7,FALSE)),"",VLOOKUP(D57,'Project Information'!$A$2:$K$59,7,FALSE))</f>
        <v/>
      </c>
      <c r="J57" s="3" t="str">
        <f>IF(ISNA(VLOOKUP(D57,'Project Information'!$A$2:$K$59,8,FALSE)),"",VLOOKUP(D57,'Project Information'!$A$2:$K$59,8,FALSE))</f>
        <v/>
      </c>
      <c r="K57" s="21" t="str">
        <f>IF(ISNA(VLOOKUP(D57,'Project Information'!$A$2:$K$59,10,FALSE)),"",VLOOKUP(D57,'Project Information'!$A$2:$K$59,10,FALSE))</f>
        <v/>
      </c>
      <c r="L57" s="3" t="str">
        <f>IF(ISNA(VLOOKUP(D57,'Project Information'!$A$2:$K$59,11,FALSE)),"",VLOOKUP(D57,'Project Information'!$A$2:$K$59,11,FALSE))</f>
        <v/>
      </c>
      <c r="M57" s="3"/>
      <c r="N57" s="39"/>
      <c r="O57" s="10" t="str">
        <f>IF(ISNA(VLOOKUP(N57,Table1[[ID]:[Last Name]],2,FALSE)),"",VLOOKUP(N57,Table1[[ID]:[Last Name]],2,FALSE))</f>
        <v/>
      </c>
      <c r="P57" s="23" t="str">
        <f>IF(ISNA(VLOOKUP(N57,Table1[[ID]:[Email2]],3,FALSE)),"",VLOOKUP(N57,Table1[[ID]:[Email2]],3,FALSE))</f>
        <v/>
      </c>
    </row>
    <row r="58" spans="1:16" x14ac:dyDescent="0.25">
      <c r="A58" t="str">
        <f t="shared" si="92"/>
        <v>Sunday April 10th</v>
      </c>
      <c r="B58" s="19" t="str">
        <f t="shared" si="93"/>
        <v>10:20am - 10:40am</v>
      </c>
      <c r="D58" s="4">
        <f>D57</f>
        <v>0</v>
      </c>
      <c r="E58" t="str">
        <f>E57</f>
        <v/>
      </c>
      <c r="F58" t="str">
        <f t="shared" ref="F58:L58" si="94">F57</f>
        <v/>
      </c>
      <c r="G58" t="str">
        <f t="shared" si="94"/>
        <v/>
      </c>
      <c r="H58" t="str">
        <f t="shared" si="94"/>
        <v/>
      </c>
      <c r="I58" t="str">
        <f t="shared" si="94"/>
        <v/>
      </c>
      <c r="J58" t="str">
        <f t="shared" si="94"/>
        <v/>
      </c>
      <c r="K58" t="str">
        <f t="shared" si="94"/>
        <v/>
      </c>
      <c r="L58" t="str">
        <f t="shared" si="94"/>
        <v/>
      </c>
      <c r="N58" s="40"/>
      <c r="O58" s="12" t="str">
        <f>IF(ISNA(VLOOKUP(N58,Table1[[ID]:[Last Name]],2,FALSE)),"",VLOOKUP(N58,Table1[[ID]:[Last Name]],2,FALSE))</f>
        <v/>
      </c>
      <c r="P58" s="22" t="str">
        <f>IF(ISNA(VLOOKUP(N58,Table1[[ID]:[Email2]],3,FALSE)),"",VLOOKUP(N58,Table1[[ID]:[Email2]],3,FALSE))</f>
        <v/>
      </c>
    </row>
    <row r="59" spans="1:16" x14ac:dyDescent="0.25">
      <c r="A59" t="str">
        <f t="shared" si="92"/>
        <v>Sunday April 10th</v>
      </c>
      <c r="B59" s="19" t="str">
        <f t="shared" si="93"/>
        <v>10:20am - 10:40am</v>
      </c>
      <c r="D59" s="4">
        <f t="shared" ref="D59:D60" si="95">D58</f>
        <v>0</v>
      </c>
      <c r="E59" t="str">
        <f t="shared" ref="E59:L60" si="96">E58</f>
        <v/>
      </c>
      <c r="F59" t="str">
        <f t="shared" si="96"/>
        <v/>
      </c>
      <c r="G59" t="str">
        <f t="shared" si="96"/>
        <v/>
      </c>
      <c r="H59" t="str">
        <f t="shared" si="96"/>
        <v/>
      </c>
      <c r="I59" t="str">
        <f t="shared" si="96"/>
        <v/>
      </c>
      <c r="J59" t="str">
        <f t="shared" si="96"/>
        <v/>
      </c>
      <c r="K59" t="str">
        <f t="shared" si="96"/>
        <v/>
      </c>
      <c r="L59" t="str">
        <f t="shared" si="96"/>
        <v/>
      </c>
      <c r="N59" s="40"/>
      <c r="O59" s="12" t="str">
        <f>IF(ISNA(VLOOKUP(N59,Table1[[ID]:[Last Name]],2,FALSE)),"",VLOOKUP(N59,Table1[[ID]:[Last Name]],2,FALSE))</f>
        <v/>
      </c>
      <c r="P59" s="22" t="str">
        <f>IF(ISNA(VLOOKUP(N59,Table1[[ID]:[Email2]],3,FALSE)),"",VLOOKUP(N59,Table1[[ID]:[Email2]],3,FALSE))</f>
        <v/>
      </c>
    </row>
    <row r="60" spans="1:16" x14ac:dyDescent="0.25">
      <c r="A60" t="str">
        <f t="shared" si="92"/>
        <v>Sunday April 10th</v>
      </c>
      <c r="B60" s="19" t="str">
        <f t="shared" si="93"/>
        <v>10:20am - 10:40am</v>
      </c>
      <c r="D60" s="4">
        <f t="shared" si="95"/>
        <v>0</v>
      </c>
      <c r="E60" t="str">
        <f t="shared" si="96"/>
        <v/>
      </c>
      <c r="F60" t="str">
        <f t="shared" si="96"/>
        <v/>
      </c>
      <c r="G60" t="str">
        <f t="shared" si="96"/>
        <v/>
      </c>
      <c r="H60" t="str">
        <f t="shared" si="96"/>
        <v/>
      </c>
      <c r="I60" t="str">
        <f t="shared" si="96"/>
        <v/>
      </c>
      <c r="J60" t="str">
        <f t="shared" si="96"/>
        <v/>
      </c>
      <c r="K60" t="str">
        <f t="shared" si="96"/>
        <v/>
      </c>
      <c r="L60" t="str">
        <f t="shared" si="96"/>
        <v/>
      </c>
      <c r="N60" s="40"/>
      <c r="O60" s="12" t="str">
        <f>IF(ISNA(VLOOKUP(N60,Table1[[ID]:[Last Name]],2,FALSE)),"",VLOOKUP(N60,Table1[[ID]:[Last Name]],2,FALSE))</f>
        <v/>
      </c>
      <c r="P60" s="22" t="str">
        <f>IF(ISNA(VLOOKUP(N60,Table1[[ID]:[Email2]],3,FALSE)),"",VLOOKUP(N60,Table1[[ID]:[Email2]],3,FALSE))</f>
        <v/>
      </c>
    </row>
    <row r="61" spans="1:16" x14ac:dyDescent="0.25">
      <c r="A61" t="str">
        <f t="shared" si="92"/>
        <v>Sunday April 10th</v>
      </c>
      <c r="B61" s="19" t="str">
        <f t="shared" si="93"/>
        <v>10:20am - 10:40am</v>
      </c>
      <c r="D61" s="4">
        <f t="shared" ref="D61" si="97">D60</f>
        <v>0</v>
      </c>
      <c r="E61" t="str">
        <f t="shared" ref="E61" si="98">E60</f>
        <v/>
      </c>
      <c r="F61" t="str">
        <f t="shared" ref="F61" si="99">F60</f>
        <v/>
      </c>
      <c r="G61" t="str">
        <f t="shared" ref="G61" si="100">G60</f>
        <v/>
      </c>
      <c r="H61" t="str">
        <f t="shared" ref="H61" si="101">H60</f>
        <v/>
      </c>
      <c r="I61" t="str">
        <f t="shared" ref="I61" si="102">I60</f>
        <v/>
      </c>
      <c r="J61" t="str">
        <f t="shared" ref="J61" si="103">J60</f>
        <v/>
      </c>
      <c r="K61" t="str">
        <f t="shared" ref="K61" si="104">K60</f>
        <v/>
      </c>
      <c r="L61" t="str">
        <f t="shared" ref="L61" si="105">L60</f>
        <v/>
      </c>
      <c r="N61" s="40"/>
      <c r="O61" s="12" t="str">
        <f>IF(ISNA(VLOOKUP(N61,Table1[[ID]:[Last Name]],2,FALSE)),"",VLOOKUP(N61,Table1[[ID]:[Last Name]],2,FALSE))</f>
        <v/>
      </c>
      <c r="P61" s="22" t="str">
        <f>IF(ISNA(VLOOKUP(N61,Table1[[ID]:[Email2]],3,FALSE)),"",VLOOKUP(N61,Table1[[ID]:[Email2]],3,FALSE))</f>
        <v/>
      </c>
    </row>
    <row r="62" spans="1:16" x14ac:dyDescent="0.25">
      <c r="A62" t="str">
        <f t="shared" si="92"/>
        <v>Sunday April 10th</v>
      </c>
      <c r="B62" s="19" t="str">
        <f t="shared" si="93"/>
        <v>10:20am - 10:40am</v>
      </c>
      <c r="D62" s="5">
        <f>D57</f>
        <v>0</v>
      </c>
      <c r="E62" s="6" t="str">
        <f>E57</f>
        <v/>
      </c>
      <c r="F62" s="6" t="str">
        <f t="shared" ref="F62:L62" si="106">F57</f>
        <v/>
      </c>
      <c r="G62" s="6" t="str">
        <f t="shared" si="106"/>
        <v/>
      </c>
      <c r="H62" s="6" t="str">
        <f t="shared" si="106"/>
        <v/>
      </c>
      <c r="I62" s="6" t="str">
        <f t="shared" si="106"/>
        <v/>
      </c>
      <c r="J62" s="6" t="str">
        <f t="shared" si="106"/>
        <v/>
      </c>
      <c r="K62" s="6" t="str">
        <f t="shared" si="106"/>
        <v/>
      </c>
      <c r="L62" s="6" t="str">
        <f t="shared" si="106"/>
        <v/>
      </c>
      <c r="M62" s="6"/>
      <c r="N62" s="41"/>
      <c r="O62" s="11" t="str">
        <f>IF(ISNA(VLOOKUP(N62,Table1[[ID]:[Last Name]],2,FALSE)),"",VLOOKUP(N62,Table1[[ID]:[Last Name]],2,FALSE))</f>
        <v/>
      </c>
      <c r="P62" s="24" t="str">
        <f>IF(ISNA(VLOOKUP(N62,Table1[[ID]:[Email2]],3,FALSE)),"",VLOOKUP(N62,Table1[[ID]:[Email2]],3,FALSE))</f>
        <v/>
      </c>
    </row>
    <row r="63" spans="1:16" x14ac:dyDescent="0.25">
      <c r="B63" s="17"/>
    </row>
    <row r="64" spans="1:16" x14ac:dyDescent="0.25">
      <c r="A64" t="str">
        <f t="shared" ref="A64:A69" si="107">$A$6</f>
        <v>Sunday April 10th</v>
      </c>
      <c r="B64" s="19" t="str">
        <f t="shared" ref="B64:B69" si="108">$B$50</f>
        <v>10:20am - 10:40am</v>
      </c>
      <c r="D64" s="38"/>
      <c r="E64" s="3" t="str">
        <f>IF(ISNA(VLOOKUP(D64,'Project Information'!$A$2:$K$59,2,FALSE)),"",VLOOKUP(D64,'Project Information'!$A$2:$K$59,2,FALSE))</f>
        <v/>
      </c>
      <c r="F64" s="3" t="str">
        <f>IF(ISNA(VLOOKUP(D64,'Project Information'!$A$2:$K$59,3,FALSE)),"",VLOOKUP(D64,'Project Information'!$A$2:$K$59,3,FALSE))</f>
        <v/>
      </c>
      <c r="G64" s="3" t="str">
        <f>IF(ISNA(VLOOKUP(D64,'Project Information'!$A$2:$K$59,4,FALSE)),"",VLOOKUP(D64,'Project Information'!$A$2:$K$59,4,FALSE))</f>
        <v/>
      </c>
      <c r="H64" s="3" t="str">
        <f>IF(ISNA(VLOOKUP(D64,'Project Information'!$A$2:$K$59,6,FALSE)),"",VLOOKUP(D64,'Project Information'!$A$2:$K$59,6,FALSE))</f>
        <v/>
      </c>
      <c r="I64" s="3" t="str">
        <f>IF(ISNA(VLOOKUP(D64,'Project Information'!$A$2:$K$59,7,FALSE)),"",VLOOKUP(D64,'Project Information'!$A$2:$K$59,7,FALSE))</f>
        <v/>
      </c>
      <c r="J64" s="3" t="str">
        <f>IF(ISNA(VLOOKUP(D64,'Project Information'!$A$2:$K$59,8,FALSE)),"",VLOOKUP(D64,'Project Information'!$A$2:$K$59,8,FALSE))</f>
        <v/>
      </c>
      <c r="K64" s="21" t="str">
        <f>IF(ISNA(VLOOKUP(D64,'Project Information'!$A$2:$K$59,10,FALSE)),"",VLOOKUP(D64,'Project Information'!$A$2:$K$59,10,FALSE))</f>
        <v/>
      </c>
      <c r="L64" s="3" t="str">
        <f>IF(ISNA(VLOOKUP(D64,'Project Information'!$A$2:$K$59,11,FALSE)),"",VLOOKUP(D64,'Project Information'!$A$2:$K$59,11,FALSE))</f>
        <v/>
      </c>
      <c r="M64" s="3"/>
      <c r="N64" s="39"/>
      <c r="O64" s="10" t="str">
        <f>IF(ISNA(VLOOKUP(N64,Table1[[ID]:[Last Name]],2,FALSE)),"",VLOOKUP(N64,Table1[[ID]:[Last Name]],2,FALSE))</f>
        <v/>
      </c>
      <c r="P64" s="23" t="str">
        <f>IF(ISNA(VLOOKUP(N64,Table1[[ID]:[Email2]],3,FALSE)),"",VLOOKUP(N64,Table1[[ID]:[Email2]],3,FALSE))</f>
        <v/>
      </c>
    </row>
    <row r="65" spans="1:16" x14ac:dyDescent="0.25">
      <c r="A65" t="str">
        <f t="shared" si="107"/>
        <v>Sunday April 10th</v>
      </c>
      <c r="B65" s="19" t="str">
        <f t="shared" si="108"/>
        <v>10:20am - 10:40am</v>
      </c>
      <c r="D65" s="4">
        <f>D64</f>
        <v>0</v>
      </c>
      <c r="E65" t="str">
        <f>E64</f>
        <v/>
      </c>
      <c r="F65" t="str">
        <f t="shared" ref="F65:L65" si="109">F64</f>
        <v/>
      </c>
      <c r="G65" t="str">
        <f t="shared" si="109"/>
        <v/>
      </c>
      <c r="H65" t="str">
        <f t="shared" si="109"/>
        <v/>
      </c>
      <c r="I65" t="str">
        <f t="shared" si="109"/>
        <v/>
      </c>
      <c r="J65" t="str">
        <f t="shared" si="109"/>
        <v/>
      </c>
      <c r="K65" t="str">
        <f t="shared" si="109"/>
        <v/>
      </c>
      <c r="L65" t="str">
        <f t="shared" si="109"/>
        <v/>
      </c>
      <c r="N65" s="40"/>
      <c r="O65" s="12" t="str">
        <f>IF(ISNA(VLOOKUP(N65,Table1[[ID]:[Last Name]],2,FALSE)),"",VLOOKUP(N65,Table1[[ID]:[Last Name]],2,FALSE))</f>
        <v/>
      </c>
      <c r="P65" s="22" t="str">
        <f>IF(ISNA(VLOOKUP(N65,Table1[[ID]:[Email2]],3,FALSE)),"",VLOOKUP(N65,Table1[[ID]:[Email2]],3,FALSE))</f>
        <v/>
      </c>
    </row>
    <row r="66" spans="1:16" x14ac:dyDescent="0.25">
      <c r="A66" t="str">
        <f t="shared" si="107"/>
        <v>Sunday April 10th</v>
      </c>
      <c r="B66" s="19" t="str">
        <f t="shared" si="108"/>
        <v>10:20am - 10:40am</v>
      </c>
      <c r="D66" s="4">
        <f t="shared" ref="D66:D67" si="110">D65</f>
        <v>0</v>
      </c>
      <c r="E66" t="str">
        <f t="shared" ref="E66:L67" si="111">E65</f>
        <v/>
      </c>
      <c r="F66" t="str">
        <f t="shared" si="111"/>
        <v/>
      </c>
      <c r="G66" t="str">
        <f t="shared" si="111"/>
        <v/>
      </c>
      <c r="H66" t="str">
        <f t="shared" si="111"/>
        <v/>
      </c>
      <c r="I66" t="str">
        <f t="shared" si="111"/>
        <v/>
      </c>
      <c r="J66" t="str">
        <f t="shared" si="111"/>
        <v/>
      </c>
      <c r="K66" t="str">
        <f t="shared" si="111"/>
        <v/>
      </c>
      <c r="L66" t="str">
        <f t="shared" si="111"/>
        <v/>
      </c>
      <c r="N66" s="40"/>
      <c r="O66" s="12" t="str">
        <f>IF(ISNA(VLOOKUP(N66,Table1[[ID]:[Last Name]],2,FALSE)),"",VLOOKUP(N66,Table1[[ID]:[Last Name]],2,FALSE))</f>
        <v/>
      </c>
      <c r="P66" s="22" t="str">
        <f>IF(ISNA(VLOOKUP(N66,Table1[[ID]:[Email2]],3,FALSE)),"",VLOOKUP(N66,Table1[[ID]:[Email2]],3,FALSE))</f>
        <v/>
      </c>
    </row>
    <row r="67" spans="1:16" x14ac:dyDescent="0.25">
      <c r="A67" t="str">
        <f t="shared" si="107"/>
        <v>Sunday April 10th</v>
      </c>
      <c r="B67" s="19" t="str">
        <f t="shared" si="108"/>
        <v>10:20am - 10:40am</v>
      </c>
      <c r="D67" s="4">
        <f t="shared" si="110"/>
        <v>0</v>
      </c>
      <c r="E67" t="str">
        <f t="shared" si="111"/>
        <v/>
      </c>
      <c r="F67" t="str">
        <f t="shared" si="111"/>
        <v/>
      </c>
      <c r="G67" t="str">
        <f t="shared" si="111"/>
        <v/>
      </c>
      <c r="H67" t="str">
        <f t="shared" si="111"/>
        <v/>
      </c>
      <c r="I67" t="str">
        <f t="shared" si="111"/>
        <v/>
      </c>
      <c r="J67" t="str">
        <f t="shared" si="111"/>
        <v/>
      </c>
      <c r="K67" t="str">
        <f t="shared" si="111"/>
        <v/>
      </c>
      <c r="L67" t="str">
        <f t="shared" si="111"/>
        <v/>
      </c>
      <c r="N67" s="40"/>
      <c r="O67" s="12" t="str">
        <f>IF(ISNA(VLOOKUP(N67,Table1[[ID]:[Last Name]],2,FALSE)),"",VLOOKUP(N67,Table1[[ID]:[Last Name]],2,FALSE))</f>
        <v/>
      </c>
      <c r="P67" s="22" t="str">
        <f>IF(ISNA(VLOOKUP(N67,Table1[[ID]:[Email2]],3,FALSE)),"",VLOOKUP(N67,Table1[[ID]:[Email2]],3,FALSE))</f>
        <v/>
      </c>
    </row>
    <row r="68" spans="1:16" x14ac:dyDescent="0.25">
      <c r="A68" t="str">
        <f t="shared" si="107"/>
        <v>Sunday April 10th</v>
      </c>
      <c r="B68" s="19" t="str">
        <f t="shared" si="108"/>
        <v>10:20am - 10:40am</v>
      </c>
      <c r="D68" s="4">
        <f t="shared" ref="D68" si="112">D67</f>
        <v>0</v>
      </c>
      <c r="E68" t="str">
        <f t="shared" ref="E68" si="113">E67</f>
        <v/>
      </c>
      <c r="F68" t="str">
        <f t="shared" ref="F68" si="114">F67</f>
        <v/>
      </c>
      <c r="G68" t="str">
        <f t="shared" ref="G68" si="115">G67</f>
        <v/>
      </c>
      <c r="H68" t="str">
        <f t="shared" ref="H68" si="116">H67</f>
        <v/>
      </c>
      <c r="I68" t="str">
        <f t="shared" ref="I68" si="117">I67</f>
        <v/>
      </c>
      <c r="J68" t="str">
        <f t="shared" ref="J68" si="118">J67</f>
        <v/>
      </c>
      <c r="K68" t="str">
        <f t="shared" ref="K68" si="119">K67</f>
        <v/>
      </c>
      <c r="L68" t="str">
        <f t="shared" ref="L68" si="120">L67</f>
        <v/>
      </c>
      <c r="N68" s="40"/>
      <c r="O68" s="12" t="str">
        <f>IF(ISNA(VLOOKUP(N68,Table1[[ID]:[Last Name]],2,FALSE)),"",VLOOKUP(N68,Table1[[ID]:[Last Name]],2,FALSE))</f>
        <v/>
      </c>
      <c r="P68" s="22" t="str">
        <f>IF(ISNA(VLOOKUP(N68,Table1[[ID]:[Email2]],3,FALSE)),"",VLOOKUP(N68,Table1[[ID]:[Email2]],3,FALSE))</f>
        <v/>
      </c>
    </row>
    <row r="69" spans="1:16" x14ac:dyDescent="0.25">
      <c r="A69" t="str">
        <f t="shared" si="107"/>
        <v>Sunday April 10th</v>
      </c>
      <c r="B69" s="19" t="str">
        <f t="shared" si="108"/>
        <v>10:20am - 10:40am</v>
      </c>
      <c r="D69" s="5">
        <f>D64</f>
        <v>0</v>
      </c>
      <c r="E69" s="6" t="str">
        <f>E64</f>
        <v/>
      </c>
      <c r="F69" s="6" t="str">
        <f t="shared" ref="F69:L69" si="121">F64</f>
        <v/>
      </c>
      <c r="G69" s="6" t="str">
        <f t="shared" si="121"/>
        <v/>
      </c>
      <c r="H69" s="6" t="str">
        <f t="shared" si="121"/>
        <v/>
      </c>
      <c r="I69" s="6" t="str">
        <f t="shared" si="121"/>
        <v/>
      </c>
      <c r="J69" s="6" t="str">
        <f t="shared" si="121"/>
        <v/>
      </c>
      <c r="K69" s="6" t="str">
        <f t="shared" si="121"/>
        <v/>
      </c>
      <c r="L69" s="6" t="str">
        <f t="shared" si="121"/>
        <v/>
      </c>
      <c r="M69" s="6"/>
      <c r="N69" s="41"/>
      <c r="O69" s="11" t="str">
        <f>IF(ISNA(VLOOKUP(N69,Table1[[ID]:[Last Name]],2,FALSE)),"",VLOOKUP(N69,Table1[[ID]:[Last Name]],2,FALSE))</f>
        <v/>
      </c>
      <c r="P69" s="24" t="str">
        <f>IF(ISNA(VLOOKUP(N69,Table1[[ID]:[Email2]],3,FALSE)),"",VLOOKUP(N69,Table1[[ID]:[Email2]],3,FALSE))</f>
        <v/>
      </c>
    </row>
    <row r="70" spans="1:16" x14ac:dyDescent="0.25">
      <c r="B70" s="17"/>
    </row>
    <row r="71" spans="1:16" x14ac:dyDescent="0.25">
      <c r="A71" t="str">
        <f t="shared" ref="A71:A76" si="122">$A$6</f>
        <v>Sunday April 10th</v>
      </c>
      <c r="B71" s="19" t="str">
        <f t="shared" ref="B71:B76" si="123">$B$50</f>
        <v>10:20am - 10:40am</v>
      </c>
      <c r="D71" s="38"/>
      <c r="E71" s="3" t="str">
        <f>IF(ISNA(VLOOKUP(D71,'Project Information'!$A$2:$K$59,2,FALSE)),"",VLOOKUP(D71,'Project Information'!$A$2:$K$59,2,FALSE))</f>
        <v/>
      </c>
      <c r="F71" s="3" t="str">
        <f>IF(ISNA(VLOOKUP(D71,'Project Information'!$A$2:$K$59,3,FALSE)),"",VLOOKUP(D71,'Project Information'!$A$2:$K$59,3,FALSE))</f>
        <v/>
      </c>
      <c r="G71" s="3" t="str">
        <f>IF(ISNA(VLOOKUP(D71,'Project Information'!$A$2:$K$59,4,FALSE)),"",VLOOKUP(D71,'Project Information'!$A$2:$K$59,4,FALSE))</f>
        <v/>
      </c>
      <c r="H71" s="3" t="str">
        <f>IF(ISNA(VLOOKUP(D71,'Project Information'!$A$2:$K$59,6,FALSE)),"",VLOOKUP(D71,'Project Information'!$A$2:$K$59,6,FALSE))</f>
        <v/>
      </c>
      <c r="I71" s="3" t="str">
        <f>IF(ISNA(VLOOKUP(D71,'Project Information'!$A$2:$K$59,7,FALSE)),"",VLOOKUP(D71,'Project Information'!$A$2:$K$59,7,FALSE))</f>
        <v/>
      </c>
      <c r="J71" s="3" t="str">
        <f>IF(ISNA(VLOOKUP(D71,'Project Information'!$A$2:$K$59,8,FALSE)),"",VLOOKUP(D71,'Project Information'!$A$2:$K$59,8,FALSE))</f>
        <v/>
      </c>
      <c r="K71" s="21" t="str">
        <f>IF(ISNA(VLOOKUP(D71,'Project Information'!$A$2:$K$59,10,FALSE)),"",VLOOKUP(D71,'Project Information'!$A$2:$K$59,10,FALSE))</f>
        <v/>
      </c>
      <c r="L71" s="3" t="str">
        <f>IF(ISNA(VLOOKUP(D71,'Project Information'!$A$2:$K$59,11,FALSE)),"",VLOOKUP(D71,'Project Information'!$A$2:$K$59,11,FALSE))</f>
        <v/>
      </c>
      <c r="M71" s="3"/>
      <c r="N71" s="39"/>
      <c r="O71" s="10" t="str">
        <f>IF(ISNA(VLOOKUP(N71,Table1[[ID]:[Last Name]],2,FALSE)),"",VLOOKUP(N71,Table1[[ID]:[Last Name]],2,FALSE))</f>
        <v/>
      </c>
      <c r="P71" s="23" t="str">
        <f>IF(ISNA(VLOOKUP(N71,Table1[[ID]:[Email2]],3,FALSE)),"",VLOOKUP(N71,Table1[[ID]:[Email2]],3,FALSE))</f>
        <v/>
      </c>
    </row>
    <row r="72" spans="1:16" x14ac:dyDescent="0.25">
      <c r="A72" t="str">
        <f t="shared" si="122"/>
        <v>Sunday April 10th</v>
      </c>
      <c r="B72" s="19" t="str">
        <f t="shared" si="123"/>
        <v>10:20am - 10:40am</v>
      </c>
      <c r="D72" s="4">
        <f>D71</f>
        <v>0</v>
      </c>
      <c r="E72" t="str">
        <f>E71</f>
        <v/>
      </c>
      <c r="F72" t="str">
        <f t="shared" ref="F72:L72" si="124">F71</f>
        <v/>
      </c>
      <c r="G72" t="str">
        <f t="shared" si="124"/>
        <v/>
      </c>
      <c r="H72" t="str">
        <f t="shared" si="124"/>
        <v/>
      </c>
      <c r="I72" t="str">
        <f t="shared" si="124"/>
        <v/>
      </c>
      <c r="J72" t="str">
        <f t="shared" si="124"/>
        <v/>
      </c>
      <c r="K72" t="str">
        <f t="shared" si="124"/>
        <v/>
      </c>
      <c r="L72" t="str">
        <f t="shared" si="124"/>
        <v/>
      </c>
      <c r="N72" s="40"/>
      <c r="O72" s="12" t="str">
        <f>IF(ISNA(VLOOKUP(N72,Table1[[ID]:[Last Name]],2,FALSE)),"",VLOOKUP(N72,Table1[[ID]:[Last Name]],2,FALSE))</f>
        <v/>
      </c>
      <c r="P72" s="22" t="str">
        <f>IF(ISNA(VLOOKUP(N72,Table1[[ID]:[Email2]],3,FALSE)),"",VLOOKUP(N72,Table1[[ID]:[Email2]],3,FALSE))</f>
        <v/>
      </c>
    </row>
    <row r="73" spans="1:16" x14ac:dyDescent="0.25">
      <c r="A73" t="str">
        <f t="shared" si="122"/>
        <v>Sunday April 10th</v>
      </c>
      <c r="B73" s="19" t="str">
        <f t="shared" si="123"/>
        <v>10:20am - 10:40am</v>
      </c>
      <c r="D73" s="4">
        <f t="shared" ref="D73:D74" si="125">D72</f>
        <v>0</v>
      </c>
      <c r="E73" t="str">
        <f t="shared" ref="E73:L74" si="126">E72</f>
        <v/>
      </c>
      <c r="F73" t="str">
        <f t="shared" si="126"/>
        <v/>
      </c>
      <c r="G73" t="str">
        <f t="shared" si="126"/>
        <v/>
      </c>
      <c r="H73" t="str">
        <f t="shared" si="126"/>
        <v/>
      </c>
      <c r="I73" t="str">
        <f t="shared" si="126"/>
        <v/>
      </c>
      <c r="J73" t="str">
        <f t="shared" si="126"/>
        <v/>
      </c>
      <c r="K73" t="str">
        <f t="shared" si="126"/>
        <v/>
      </c>
      <c r="L73" t="str">
        <f t="shared" si="126"/>
        <v/>
      </c>
      <c r="N73" s="40"/>
      <c r="O73" s="12" t="str">
        <f>IF(ISNA(VLOOKUP(N73,Table1[[ID]:[Last Name]],2,FALSE)),"",VLOOKUP(N73,Table1[[ID]:[Last Name]],2,FALSE))</f>
        <v/>
      </c>
      <c r="P73" s="22" t="str">
        <f>IF(ISNA(VLOOKUP(N73,Table1[[ID]:[Email2]],3,FALSE)),"",VLOOKUP(N73,Table1[[ID]:[Email2]],3,FALSE))</f>
        <v/>
      </c>
    </row>
    <row r="74" spans="1:16" x14ac:dyDescent="0.25">
      <c r="A74" t="str">
        <f t="shared" si="122"/>
        <v>Sunday April 10th</v>
      </c>
      <c r="B74" s="19" t="str">
        <f t="shared" si="123"/>
        <v>10:20am - 10:40am</v>
      </c>
      <c r="D74" s="4">
        <f t="shared" si="125"/>
        <v>0</v>
      </c>
      <c r="E74" t="str">
        <f t="shared" si="126"/>
        <v/>
      </c>
      <c r="F74" t="str">
        <f t="shared" si="126"/>
        <v/>
      </c>
      <c r="G74" t="str">
        <f t="shared" si="126"/>
        <v/>
      </c>
      <c r="H74" t="str">
        <f t="shared" si="126"/>
        <v/>
      </c>
      <c r="I74" t="str">
        <f t="shared" si="126"/>
        <v/>
      </c>
      <c r="J74" t="str">
        <f t="shared" si="126"/>
        <v/>
      </c>
      <c r="K74" t="str">
        <f t="shared" si="126"/>
        <v/>
      </c>
      <c r="L74" t="str">
        <f t="shared" si="126"/>
        <v/>
      </c>
      <c r="N74" s="40"/>
      <c r="O74" s="12" t="str">
        <f>IF(ISNA(VLOOKUP(N74,Table1[[ID]:[Last Name]],2,FALSE)),"",VLOOKUP(N74,Table1[[ID]:[Last Name]],2,FALSE))</f>
        <v/>
      </c>
      <c r="P74" s="22" t="str">
        <f>IF(ISNA(VLOOKUP(N74,Table1[[ID]:[Email2]],3,FALSE)),"",VLOOKUP(N74,Table1[[ID]:[Email2]],3,FALSE))</f>
        <v/>
      </c>
    </row>
    <row r="75" spans="1:16" x14ac:dyDescent="0.25">
      <c r="A75" t="str">
        <f t="shared" si="122"/>
        <v>Sunday April 10th</v>
      </c>
      <c r="B75" s="19" t="str">
        <f t="shared" si="123"/>
        <v>10:20am - 10:40am</v>
      </c>
      <c r="D75" s="4">
        <f t="shared" ref="D75" si="127">D74</f>
        <v>0</v>
      </c>
      <c r="E75" t="str">
        <f t="shared" ref="E75" si="128">E74</f>
        <v/>
      </c>
      <c r="F75" t="str">
        <f t="shared" ref="F75" si="129">F74</f>
        <v/>
      </c>
      <c r="G75" t="str">
        <f t="shared" ref="G75" si="130">G74</f>
        <v/>
      </c>
      <c r="H75" t="str">
        <f t="shared" ref="H75" si="131">H74</f>
        <v/>
      </c>
      <c r="I75" t="str">
        <f t="shared" ref="I75" si="132">I74</f>
        <v/>
      </c>
      <c r="J75" t="str">
        <f t="shared" ref="J75" si="133">J74</f>
        <v/>
      </c>
      <c r="K75" t="str">
        <f t="shared" ref="K75" si="134">K74</f>
        <v/>
      </c>
      <c r="L75" t="str">
        <f t="shared" ref="L75" si="135">L74</f>
        <v/>
      </c>
      <c r="N75" s="40"/>
      <c r="O75" s="12" t="str">
        <f>IF(ISNA(VLOOKUP(N75,Table1[[ID]:[Last Name]],2,FALSE)),"",VLOOKUP(N75,Table1[[ID]:[Last Name]],2,FALSE))</f>
        <v/>
      </c>
      <c r="P75" s="22" t="str">
        <f>IF(ISNA(VLOOKUP(N75,Table1[[ID]:[Email2]],3,FALSE)),"",VLOOKUP(N75,Table1[[ID]:[Email2]],3,FALSE))</f>
        <v/>
      </c>
    </row>
    <row r="76" spans="1:16" x14ac:dyDescent="0.25">
      <c r="A76" t="str">
        <f t="shared" si="122"/>
        <v>Sunday April 10th</v>
      </c>
      <c r="B76" s="19" t="str">
        <f t="shared" si="123"/>
        <v>10:20am - 10:40am</v>
      </c>
      <c r="D76" s="5">
        <f>D71</f>
        <v>0</v>
      </c>
      <c r="E76" s="6" t="str">
        <f>E71</f>
        <v/>
      </c>
      <c r="F76" s="6" t="str">
        <f t="shared" ref="F76:L76" si="136">F71</f>
        <v/>
      </c>
      <c r="G76" s="6" t="str">
        <f t="shared" si="136"/>
        <v/>
      </c>
      <c r="H76" s="6" t="str">
        <f t="shared" si="136"/>
        <v/>
      </c>
      <c r="I76" s="6" t="str">
        <f t="shared" si="136"/>
        <v/>
      </c>
      <c r="J76" s="6" t="str">
        <f t="shared" si="136"/>
        <v/>
      </c>
      <c r="K76" s="6" t="str">
        <f t="shared" si="136"/>
        <v/>
      </c>
      <c r="L76" s="6" t="str">
        <f t="shared" si="136"/>
        <v/>
      </c>
      <c r="M76" s="6"/>
      <c r="N76" s="41"/>
      <c r="O76" s="11" t="str">
        <f>IF(ISNA(VLOOKUP(N76,Table1[[ID]:[Last Name]],2,FALSE)),"",VLOOKUP(N76,Table1[[ID]:[Last Name]],2,FALSE))</f>
        <v/>
      </c>
      <c r="P76" s="24" t="str">
        <f>IF(ISNA(VLOOKUP(N76,Table1[[ID]:[Email2]],3,FALSE)),"",VLOOKUP(N76,Table1[[ID]:[Email2]],3,FALSE))</f>
        <v/>
      </c>
    </row>
    <row r="77" spans="1:16" x14ac:dyDescent="0.25">
      <c r="B77" s="17"/>
    </row>
    <row r="78" spans="1:16" x14ac:dyDescent="0.25">
      <c r="A78" t="str">
        <f t="shared" ref="A78:A83" si="137">$A$6</f>
        <v>Sunday April 10th</v>
      </c>
      <c r="B78" s="19" t="str">
        <f t="shared" ref="B78:B83" si="138">$B$50</f>
        <v>10:20am - 10:40am</v>
      </c>
      <c r="D78" s="38"/>
      <c r="E78" s="3" t="str">
        <f>IF(ISNA(VLOOKUP(D78,'Project Information'!$A$2:$K$59,2,FALSE)),"",VLOOKUP(D78,'Project Information'!$A$2:$K$59,2,FALSE))</f>
        <v/>
      </c>
      <c r="F78" s="3" t="str">
        <f>IF(ISNA(VLOOKUP(D78,'Project Information'!$A$2:$K$59,3,FALSE)),"",VLOOKUP(D78,'Project Information'!$A$2:$K$59,3,FALSE))</f>
        <v/>
      </c>
      <c r="G78" s="3" t="str">
        <f>IF(ISNA(VLOOKUP(D78,'Project Information'!$A$2:$K$59,4,FALSE)),"",VLOOKUP(D78,'Project Information'!$A$2:$K$59,4,FALSE))</f>
        <v/>
      </c>
      <c r="H78" s="3" t="str">
        <f>IF(ISNA(VLOOKUP(D78,'Project Information'!$A$2:$K$59,6,FALSE)),"",VLOOKUP(D78,'Project Information'!$A$2:$K$59,6,FALSE))</f>
        <v/>
      </c>
      <c r="I78" s="3" t="str">
        <f>IF(ISNA(VLOOKUP(D78,'Project Information'!$A$2:$K$59,7,FALSE)),"",VLOOKUP(D78,'Project Information'!$A$2:$K$59,7,FALSE))</f>
        <v/>
      </c>
      <c r="J78" s="3" t="str">
        <f>IF(ISNA(VLOOKUP(D78,'Project Information'!$A$2:$K$59,8,FALSE)),"",VLOOKUP(D78,'Project Information'!$A$2:$K$59,8,FALSE))</f>
        <v/>
      </c>
      <c r="K78" s="21" t="str">
        <f>IF(ISNA(VLOOKUP(D78,'Project Information'!$A$2:$K$59,10,FALSE)),"",VLOOKUP(D78,'Project Information'!$A$2:$K$59,10,FALSE))</f>
        <v/>
      </c>
      <c r="L78" s="3" t="str">
        <f>IF(ISNA(VLOOKUP(D78,'Project Information'!$A$2:$K$59,11,FALSE)),"",VLOOKUP(D78,'Project Information'!$A$2:$K$59,11,FALSE))</f>
        <v/>
      </c>
      <c r="M78" s="3"/>
      <c r="N78" s="39"/>
      <c r="O78" s="10" t="str">
        <f>IF(ISNA(VLOOKUP(N78,Table1[[ID]:[Last Name]],2,FALSE)),"",VLOOKUP(N78,Table1[[ID]:[Last Name]],2,FALSE))</f>
        <v/>
      </c>
      <c r="P78" s="23" t="str">
        <f>IF(ISNA(VLOOKUP(N78,Table1[[ID]:[Email2]],3,FALSE)),"",VLOOKUP(N78,Table1[[ID]:[Email2]],3,FALSE))</f>
        <v/>
      </c>
    </row>
    <row r="79" spans="1:16" x14ac:dyDescent="0.25">
      <c r="A79" t="str">
        <f t="shared" si="137"/>
        <v>Sunday April 10th</v>
      </c>
      <c r="B79" s="19" t="str">
        <f t="shared" si="138"/>
        <v>10:20am - 10:40am</v>
      </c>
      <c r="D79" s="4">
        <f>D78</f>
        <v>0</v>
      </c>
      <c r="E79" t="str">
        <f>E78</f>
        <v/>
      </c>
      <c r="F79" t="str">
        <f t="shared" ref="F79:L79" si="139">F78</f>
        <v/>
      </c>
      <c r="G79" t="str">
        <f t="shared" si="139"/>
        <v/>
      </c>
      <c r="H79" t="str">
        <f t="shared" si="139"/>
        <v/>
      </c>
      <c r="I79" t="str">
        <f t="shared" si="139"/>
        <v/>
      </c>
      <c r="J79" t="str">
        <f t="shared" si="139"/>
        <v/>
      </c>
      <c r="K79" t="str">
        <f t="shared" si="139"/>
        <v/>
      </c>
      <c r="L79" t="str">
        <f t="shared" si="139"/>
        <v/>
      </c>
      <c r="N79" s="40"/>
      <c r="O79" s="12" t="str">
        <f>IF(ISNA(VLOOKUP(N79,Table1[[ID]:[Last Name]],2,FALSE)),"",VLOOKUP(N79,Table1[[ID]:[Last Name]],2,FALSE))</f>
        <v/>
      </c>
      <c r="P79" s="22" t="str">
        <f>IF(ISNA(VLOOKUP(N79,Table1[[ID]:[Email2]],3,FALSE)),"",VLOOKUP(N79,Table1[[ID]:[Email2]],3,FALSE))</f>
        <v/>
      </c>
    </row>
    <row r="80" spans="1:16" x14ac:dyDescent="0.25">
      <c r="A80" t="str">
        <f t="shared" si="137"/>
        <v>Sunday April 10th</v>
      </c>
      <c r="B80" s="19" t="str">
        <f t="shared" si="138"/>
        <v>10:20am - 10:40am</v>
      </c>
      <c r="D80" s="4">
        <f t="shared" ref="D80:D81" si="140">D79</f>
        <v>0</v>
      </c>
      <c r="E80" t="str">
        <f t="shared" ref="E80:L81" si="141">E79</f>
        <v/>
      </c>
      <c r="F80" t="str">
        <f t="shared" si="141"/>
        <v/>
      </c>
      <c r="G80" t="str">
        <f t="shared" si="141"/>
        <v/>
      </c>
      <c r="H80" t="str">
        <f t="shared" si="141"/>
        <v/>
      </c>
      <c r="I80" t="str">
        <f t="shared" si="141"/>
        <v/>
      </c>
      <c r="J80" t="str">
        <f t="shared" si="141"/>
        <v/>
      </c>
      <c r="K80" t="str">
        <f t="shared" si="141"/>
        <v/>
      </c>
      <c r="L80" t="str">
        <f t="shared" si="141"/>
        <v/>
      </c>
      <c r="N80" s="40"/>
      <c r="O80" s="12" t="str">
        <f>IF(ISNA(VLOOKUP(N80,Table1[[ID]:[Last Name]],2,FALSE)),"",VLOOKUP(N80,Table1[[ID]:[Last Name]],2,FALSE))</f>
        <v/>
      </c>
      <c r="P80" s="22" t="str">
        <f>IF(ISNA(VLOOKUP(N80,Table1[[ID]:[Email2]],3,FALSE)),"",VLOOKUP(N80,Table1[[ID]:[Email2]],3,FALSE))</f>
        <v/>
      </c>
    </row>
    <row r="81" spans="1:16" x14ac:dyDescent="0.25">
      <c r="A81" t="str">
        <f t="shared" si="137"/>
        <v>Sunday April 10th</v>
      </c>
      <c r="B81" s="19" t="str">
        <f t="shared" si="138"/>
        <v>10:20am - 10:40am</v>
      </c>
      <c r="D81" s="4">
        <f t="shared" si="140"/>
        <v>0</v>
      </c>
      <c r="E81" t="str">
        <f t="shared" si="141"/>
        <v/>
      </c>
      <c r="F81" t="str">
        <f t="shared" si="141"/>
        <v/>
      </c>
      <c r="G81" t="str">
        <f t="shared" si="141"/>
        <v/>
      </c>
      <c r="H81" t="str">
        <f t="shared" si="141"/>
        <v/>
      </c>
      <c r="I81" t="str">
        <f t="shared" si="141"/>
        <v/>
      </c>
      <c r="J81" t="str">
        <f t="shared" si="141"/>
        <v/>
      </c>
      <c r="K81" t="str">
        <f t="shared" si="141"/>
        <v/>
      </c>
      <c r="L81" t="str">
        <f t="shared" si="141"/>
        <v/>
      </c>
      <c r="N81" s="40"/>
      <c r="O81" s="12" t="str">
        <f>IF(ISNA(VLOOKUP(N81,Table1[[ID]:[Last Name]],2,FALSE)),"",VLOOKUP(N81,Table1[[ID]:[Last Name]],2,FALSE))</f>
        <v/>
      </c>
      <c r="P81" s="22" t="str">
        <f>IF(ISNA(VLOOKUP(N81,Table1[[ID]:[Email2]],3,FALSE)),"",VLOOKUP(N81,Table1[[ID]:[Email2]],3,FALSE))</f>
        <v/>
      </c>
    </row>
    <row r="82" spans="1:16" x14ac:dyDescent="0.25">
      <c r="A82" t="str">
        <f t="shared" si="137"/>
        <v>Sunday April 10th</v>
      </c>
      <c r="B82" s="19" t="str">
        <f t="shared" si="138"/>
        <v>10:20am - 10:40am</v>
      </c>
      <c r="D82" s="4">
        <f t="shared" ref="D82" si="142">D81</f>
        <v>0</v>
      </c>
      <c r="E82" t="str">
        <f t="shared" ref="E82" si="143">E81</f>
        <v/>
      </c>
      <c r="F82" t="str">
        <f t="shared" ref="F82" si="144">F81</f>
        <v/>
      </c>
      <c r="G82" t="str">
        <f t="shared" ref="G82" si="145">G81</f>
        <v/>
      </c>
      <c r="H82" t="str">
        <f t="shared" ref="H82" si="146">H81</f>
        <v/>
      </c>
      <c r="I82" t="str">
        <f t="shared" ref="I82" si="147">I81</f>
        <v/>
      </c>
      <c r="J82" t="str">
        <f t="shared" ref="J82" si="148">J81</f>
        <v/>
      </c>
      <c r="K82" t="str">
        <f t="shared" ref="K82" si="149">K81</f>
        <v/>
      </c>
      <c r="L82" t="str">
        <f t="shared" ref="L82" si="150">L81</f>
        <v/>
      </c>
      <c r="N82" s="40"/>
      <c r="O82" s="12" t="str">
        <f>IF(ISNA(VLOOKUP(N82,Table1[[ID]:[Last Name]],2,FALSE)),"",VLOOKUP(N82,Table1[[ID]:[Last Name]],2,FALSE))</f>
        <v/>
      </c>
      <c r="P82" s="22" t="str">
        <f>IF(ISNA(VLOOKUP(N82,Table1[[ID]:[Email2]],3,FALSE)),"",VLOOKUP(N82,Table1[[ID]:[Email2]],3,FALSE))</f>
        <v/>
      </c>
    </row>
    <row r="83" spans="1:16" x14ac:dyDescent="0.25">
      <c r="A83" t="str">
        <f t="shared" si="137"/>
        <v>Sunday April 10th</v>
      </c>
      <c r="B83" s="19" t="str">
        <f t="shared" si="138"/>
        <v>10:20am - 10:40am</v>
      </c>
      <c r="D83" s="5">
        <f>D78</f>
        <v>0</v>
      </c>
      <c r="E83" s="6" t="str">
        <f>E78</f>
        <v/>
      </c>
      <c r="F83" s="6" t="str">
        <f t="shared" ref="F83:L83" si="151">F78</f>
        <v/>
      </c>
      <c r="G83" s="6" t="str">
        <f t="shared" si="151"/>
        <v/>
      </c>
      <c r="H83" s="6" t="str">
        <f t="shared" si="151"/>
        <v/>
      </c>
      <c r="I83" s="6" t="str">
        <f t="shared" si="151"/>
        <v/>
      </c>
      <c r="J83" s="6" t="str">
        <f t="shared" si="151"/>
        <v/>
      </c>
      <c r="K83" s="6" t="str">
        <f t="shared" si="151"/>
        <v/>
      </c>
      <c r="L83" s="6" t="str">
        <f t="shared" si="151"/>
        <v/>
      </c>
      <c r="M83" s="6"/>
      <c r="N83" s="41"/>
      <c r="O83" s="11" t="str">
        <f>IF(ISNA(VLOOKUP(N83,Table1[[ID]:[Last Name]],2,FALSE)),"",VLOOKUP(N83,Table1[[ID]:[Last Name]],2,FALSE))</f>
        <v/>
      </c>
      <c r="P83" s="24" t="str">
        <f>IF(ISNA(VLOOKUP(N83,Table1[[ID]:[Email2]],3,FALSE)),"",VLOOKUP(N83,Table1[[ID]:[Email2]],3,FALSE))</f>
        <v/>
      </c>
    </row>
    <row r="84" spans="1:16" x14ac:dyDescent="0.25">
      <c r="B84" s="17"/>
    </row>
    <row r="85" spans="1:16" x14ac:dyDescent="0.25">
      <c r="A85" t="str">
        <f t="shared" ref="A85:A90" si="152">$A$6</f>
        <v>Sunday April 10th</v>
      </c>
      <c r="B85" s="19" t="str">
        <f t="shared" ref="B85:B90" si="153">$B$50</f>
        <v>10:20am - 10:40am</v>
      </c>
      <c r="D85" s="38"/>
      <c r="E85" s="3" t="str">
        <f>IF(ISNA(VLOOKUP(D85,'Project Information'!$A$2:$K$59,2,FALSE)),"",VLOOKUP(D85,'Project Information'!$A$2:$K$59,2,FALSE))</f>
        <v/>
      </c>
      <c r="F85" s="3" t="str">
        <f>IF(ISNA(VLOOKUP(D85,'Project Information'!$A$2:$K$59,3,FALSE)),"",VLOOKUP(D85,'Project Information'!$A$2:$K$59,3,FALSE))</f>
        <v/>
      </c>
      <c r="G85" s="3" t="str">
        <f>IF(ISNA(VLOOKUP(D85,'Project Information'!$A$2:$K$59,4,FALSE)),"",VLOOKUP(D85,'Project Information'!$A$2:$K$59,4,FALSE))</f>
        <v/>
      </c>
      <c r="H85" s="3" t="str">
        <f>IF(ISNA(VLOOKUP(D85,'Project Information'!$A$2:$K$59,6,FALSE)),"",VLOOKUP(D85,'Project Information'!$A$2:$K$59,6,FALSE))</f>
        <v/>
      </c>
      <c r="I85" s="3" t="str">
        <f>IF(ISNA(VLOOKUP(D85,'Project Information'!$A$2:$K$59,7,FALSE)),"",VLOOKUP(D85,'Project Information'!$A$2:$K$59,7,FALSE))</f>
        <v/>
      </c>
      <c r="J85" s="3" t="str">
        <f>IF(ISNA(VLOOKUP(D85,'Project Information'!$A$2:$K$59,8,FALSE)),"",VLOOKUP(D85,'Project Information'!$A$2:$K$59,8,FALSE))</f>
        <v/>
      </c>
      <c r="K85" s="21" t="str">
        <f>IF(ISNA(VLOOKUP(D85,'Project Information'!$A$2:$K$59,10,FALSE)),"",VLOOKUP(D85,'Project Information'!$A$2:$K$59,10,FALSE))</f>
        <v/>
      </c>
      <c r="L85" s="3" t="str">
        <f>IF(ISNA(VLOOKUP(D85,'Project Information'!$A$2:$K$59,11,FALSE)),"",VLOOKUP(D85,'Project Information'!$A$2:$K$59,11,FALSE))</f>
        <v/>
      </c>
      <c r="M85" s="3"/>
      <c r="N85" s="39"/>
      <c r="O85" s="10" t="str">
        <f>IF(ISNA(VLOOKUP(N85,Table1[[ID]:[Last Name]],2,FALSE)),"",VLOOKUP(N85,Table1[[ID]:[Last Name]],2,FALSE))</f>
        <v/>
      </c>
      <c r="P85" s="23" t="str">
        <f>IF(ISNA(VLOOKUP(N85,Table1[[ID]:[Email2]],3,FALSE)),"",VLOOKUP(N85,Table1[[ID]:[Email2]],3,FALSE))</f>
        <v/>
      </c>
    </row>
    <row r="86" spans="1:16" x14ac:dyDescent="0.25">
      <c r="A86" t="str">
        <f t="shared" si="152"/>
        <v>Sunday April 10th</v>
      </c>
      <c r="B86" s="19" t="str">
        <f t="shared" si="153"/>
        <v>10:20am - 10:40am</v>
      </c>
      <c r="D86" s="4">
        <f>D85</f>
        <v>0</v>
      </c>
      <c r="E86" t="str">
        <f>E85</f>
        <v/>
      </c>
      <c r="F86" t="str">
        <f t="shared" ref="F86:L86" si="154">F85</f>
        <v/>
      </c>
      <c r="G86" t="str">
        <f t="shared" si="154"/>
        <v/>
      </c>
      <c r="H86" t="str">
        <f t="shared" si="154"/>
        <v/>
      </c>
      <c r="I86" t="str">
        <f t="shared" si="154"/>
        <v/>
      </c>
      <c r="J86" t="str">
        <f t="shared" si="154"/>
        <v/>
      </c>
      <c r="K86" t="str">
        <f t="shared" si="154"/>
        <v/>
      </c>
      <c r="L86" t="str">
        <f t="shared" si="154"/>
        <v/>
      </c>
      <c r="N86" s="40"/>
      <c r="O86" s="12" t="str">
        <f>IF(ISNA(VLOOKUP(N86,Table1[[ID]:[Last Name]],2,FALSE)),"",VLOOKUP(N86,Table1[[ID]:[Last Name]],2,FALSE))</f>
        <v/>
      </c>
      <c r="P86" s="22" t="str">
        <f>IF(ISNA(VLOOKUP(N86,Table1[[ID]:[Email2]],3,FALSE)),"",VLOOKUP(N86,Table1[[ID]:[Email2]],3,FALSE))</f>
        <v/>
      </c>
    </row>
    <row r="87" spans="1:16" x14ac:dyDescent="0.25">
      <c r="A87" t="str">
        <f t="shared" si="152"/>
        <v>Sunday April 10th</v>
      </c>
      <c r="B87" s="19" t="str">
        <f t="shared" si="153"/>
        <v>10:20am - 10:40am</v>
      </c>
      <c r="D87" s="4">
        <f t="shared" ref="D87:D88" si="155">D86</f>
        <v>0</v>
      </c>
      <c r="E87" t="str">
        <f t="shared" ref="E87:L88" si="156">E86</f>
        <v/>
      </c>
      <c r="F87" t="str">
        <f t="shared" si="156"/>
        <v/>
      </c>
      <c r="G87" t="str">
        <f t="shared" si="156"/>
        <v/>
      </c>
      <c r="H87" t="str">
        <f t="shared" si="156"/>
        <v/>
      </c>
      <c r="I87" t="str">
        <f t="shared" si="156"/>
        <v/>
      </c>
      <c r="J87" t="str">
        <f t="shared" si="156"/>
        <v/>
      </c>
      <c r="K87" t="str">
        <f t="shared" si="156"/>
        <v/>
      </c>
      <c r="L87" t="str">
        <f t="shared" si="156"/>
        <v/>
      </c>
      <c r="N87" s="40"/>
      <c r="O87" s="12" t="str">
        <f>IF(ISNA(VLOOKUP(N87,Table1[[ID]:[Last Name]],2,FALSE)),"",VLOOKUP(N87,Table1[[ID]:[Last Name]],2,FALSE))</f>
        <v/>
      </c>
      <c r="P87" s="22" t="str">
        <f>IF(ISNA(VLOOKUP(N87,Table1[[ID]:[Email2]],3,FALSE)),"",VLOOKUP(N87,Table1[[ID]:[Email2]],3,FALSE))</f>
        <v/>
      </c>
    </row>
    <row r="88" spans="1:16" x14ac:dyDescent="0.25">
      <c r="A88" t="str">
        <f t="shared" si="152"/>
        <v>Sunday April 10th</v>
      </c>
      <c r="B88" s="19" t="str">
        <f t="shared" si="153"/>
        <v>10:20am - 10:40am</v>
      </c>
      <c r="D88" s="4">
        <f t="shared" si="155"/>
        <v>0</v>
      </c>
      <c r="E88" t="str">
        <f t="shared" si="156"/>
        <v/>
      </c>
      <c r="F88" t="str">
        <f t="shared" si="156"/>
        <v/>
      </c>
      <c r="G88" t="str">
        <f t="shared" si="156"/>
        <v/>
      </c>
      <c r="H88" t="str">
        <f t="shared" si="156"/>
        <v/>
      </c>
      <c r="I88" t="str">
        <f t="shared" si="156"/>
        <v/>
      </c>
      <c r="J88" t="str">
        <f t="shared" si="156"/>
        <v/>
      </c>
      <c r="K88" t="str">
        <f t="shared" si="156"/>
        <v/>
      </c>
      <c r="L88" t="str">
        <f t="shared" si="156"/>
        <v/>
      </c>
      <c r="N88" s="40"/>
      <c r="O88" s="12" t="str">
        <f>IF(ISNA(VLOOKUP(N88,Table1[[ID]:[Last Name]],2,FALSE)),"",VLOOKUP(N88,Table1[[ID]:[Last Name]],2,FALSE))</f>
        <v/>
      </c>
      <c r="P88" s="22" t="str">
        <f>IF(ISNA(VLOOKUP(N88,Table1[[ID]:[Email2]],3,FALSE)),"",VLOOKUP(N88,Table1[[ID]:[Email2]],3,FALSE))</f>
        <v/>
      </c>
    </row>
    <row r="89" spans="1:16" x14ac:dyDescent="0.25">
      <c r="A89" t="str">
        <f t="shared" si="152"/>
        <v>Sunday April 10th</v>
      </c>
      <c r="B89" s="19" t="str">
        <f t="shared" si="153"/>
        <v>10:20am - 10:40am</v>
      </c>
      <c r="D89" s="4">
        <f t="shared" ref="D89" si="157">D88</f>
        <v>0</v>
      </c>
      <c r="E89" t="str">
        <f t="shared" ref="E89" si="158">E88</f>
        <v/>
      </c>
      <c r="F89" t="str">
        <f t="shared" ref="F89" si="159">F88</f>
        <v/>
      </c>
      <c r="G89" t="str">
        <f t="shared" ref="G89" si="160">G88</f>
        <v/>
      </c>
      <c r="H89" t="str">
        <f t="shared" ref="H89" si="161">H88</f>
        <v/>
      </c>
      <c r="I89" t="str">
        <f t="shared" ref="I89" si="162">I88</f>
        <v/>
      </c>
      <c r="J89" t="str">
        <f t="shared" ref="J89" si="163">J88</f>
        <v/>
      </c>
      <c r="K89" t="str">
        <f t="shared" ref="K89" si="164">K88</f>
        <v/>
      </c>
      <c r="L89" t="str">
        <f t="shared" ref="L89" si="165">L88</f>
        <v/>
      </c>
      <c r="N89" s="40"/>
      <c r="O89" s="12" t="str">
        <f>IF(ISNA(VLOOKUP(N89,Table1[[ID]:[Last Name]],2,FALSE)),"",VLOOKUP(N89,Table1[[ID]:[Last Name]],2,FALSE))</f>
        <v/>
      </c>
      <c r="P89" s="22" t="str">
        <f>IF(ISNA(VLOOKUP(N89,Table1[[ID]:[Email2]],3,FALSE)),"",VLOOKUP(N89,Table1[[ID]:[Email2]],3,FALSE))</f>
        <v/>
      </c>
    </row>
    <row r="90" spans="1:16" x14ac:dyDescent="0.25">
      <c r="A90" t="str">
        <f t="shared" si="152"/>
        <v>Sunday April 10th</v>
      </c>
      <c r="B90" s="19" t="str">
        <f t="shared" si="153"/>
        <v>10:20am - 10:40am</v>
      </c>
      <c r="D90" s="5">
        <f>D85</f>
        <v>0</v>
      </c>
      <c r="E90" s="6" t="str">
        <f>E85</f>
        <v/>
      </c>
      <c r="F90" s="6" t="str">
        <f t="shared" ref="F90:L90" si="166">F85</f>
        <v/>
      </c>
      <c r="G90" s="6" t="str">
        <f t="shared" si="166"/>
        <v/>
      </c>
      <c r="H90" s="6" t="str">
        <f t="shared" si="166"/>
        <v/>
      </c>
      <c r="I90" s="6" t="str">
        <f t="shared" si="166"/>
        <v/>
      </c>
      <c r="J90" s="6" t="str">
        <f t="shared" si="166"/>
        <v/>
      </c>
      <c r="K90" s="6" t="str">
        <f t="shared" si="166"/>
        <v/>
      </c>
      <c r="L90" s="6" t="str">
        <f t="shared" si="166"/>
        <v/>
      </c>
      <c r="M90" s="6"/>
      <c r="N90" s="41"/>
      <c r="O90" s="11" t="str">
        <f>IF(ISNA(VLOOKUP(N90,Table1[[ID]:[Last Name]],2,FALSE)),"",VLOOKUP(N90,Table1[[ID]:[Last Name]],2,FALSE))</f>
        <v/>
      </c>
      <c r="P90" s="24" t="str">
        <f>IF(ISNA(VLOOKUP(N90,Table1[[ID]:[Email2]],3,FALSE)),"",VLOOKUP(N90,Table1[[ID]:[Email2]],3,FALSE))</f>
        <v/>
      </c>
    </row>
    <row r="92" spans="1:16" s="14" customFormat="1" ht="7.5" customHeight="1" x14ac:dyDescent="0.25"/>
    <row r="94" spans="1:16" x14ac:dyDescent="0.25">
      <c r="A94" t="str">
        <f t="shared" ref="A94:A99" si="167">$A$6</f>
        <v>Sunday April 10th</v>
      </c>
      <c r="B94" s="20" t="s">
        <v>20</v>
      </c>
      <c r="D94" s="38"/>
      <c r="E94" s="3" t="str">
        <f>IF(ISNA(VLOOKUP(D94,'Project Information'!$A$2:$K$59,2,FALSE)),"",VLOOKUP(D94,'Project Information'!$A$2:$K$59,2,FALSE))</f>
        <v/>
      </c>
      <c r="F94" s="3" t="str">
        <f>IF(ISNA(VLOOKUP(D94,'Project Information'!$A$2:$K$59,3,FALSE)),"",VLOOKUP(D94,'Project Information'!$A$2:$K$59,3,FALSE))</f>
        <v/>
      </c>
      <c r="G94" s="3" t="str">
        <f>IF(ISNA(VLOOKUP(D94,'Project Information'!$A$2:$K$59,4,FALSE)),"",VLOOKUP(D94,'Project Information'!$A$2:$K$59,4,FALSE))</f>
        <v/>
      </c>
      <c r="H94" s="3" t="str">
        <f>IF(ISNA(VLOOKUP(D94,'Project Information'!$A$2:$K$59,6,FALSE)),"",VLOOKUP(D94,'Project Information'!$A$2:$K$59,6,FALSE))</f>
        <v/>
      </c>
      <c r="I94" s="3" t="str">
        <f>IF(ISNA(VLOOKUP(D94,'Project Information'!$A$2:$K$59,7,FALSE)),"",VLOOKUP(D94,'Project Information'!$A$2:$K$59,7,FALSE))</f>
        <v/>
      </c>
      <c r="J94" s="3" t="str">
        <f>IF(ISNA(VLOOKUP(D94,'Project Information'!$A$2:$K$59,8,FALSE)),"",VLOOKUP(D94,'Project Information'!$A$2:$K$59,8,FALSE))</f>
        <v/>
      </c>
      <c r="K94" s="21" t="str">
        <f>IF(ISNA(VLOOKUP(D94,'Project Information'!$A$2:$K$59,10,FALSE)),"",VLOOKUP(D94,'Project Information'!$A$2:$K$59,10,FALSE))</f>
        <v/>
      </c>
      <c r="L94" s="3" t="str">
        <f>IF(ISNA(VLOOKUP(D94,'Project Information'!$A$2:$K$59,11,FALSE)),"",VLOOKUP(D94,'Project Information'!$A$2:$K$59,11,FALSE))</f>
        <v/>
      </c>
      <c r="M94" s="3"/>
      <c r="N94" s="39"/>
      <c r="O94" s="10" t="str">
        <f>IF(ISNA(VLOOKUP(N94,Table1[[ID]:[Last Name]],2,FALSE)),"",VLOOKUP(N94,Table1[[ID]:[Last Name]],2,FALSE))</f>
        <v/>
      </c>
      <c r="P94" s="23" t="str">
        <f>IF(ISNA(VLOOKUP(N94,Table1[[ID]:[Email2]],3,FALSE)),"",VLOOKUP(N94,Table1[[ID]:[Email2]],3,FALSE))</f>
        <v/>
      </c>
    </row>
    <row r="95" spans="1:16" x14ac:dyDescent="0.25">
      <c r="A95" t="str">
        <f t="shared" si="167"/>
        <v>Sunday April 10th</v>
      </c>
      <c r="B95" s="20" t="str">
        <f>$B$94</f>
        <v>10:40am - 11am</v>
      </c>
      <c r="D95" s="4">
        <f>D94</f>
        <v>0</v>
      </c>
      <c r="E95" t="str">
        <f>E94</f>
        <v/>
      </c>
      <c r="F95" t="str">
        <f t="shared" ref="F95:L95" si="168">F94</f>
        <v/>
      </c>
      <c r="G95" t="str">
        <f t="shared" si="168"/>
        <v/>
      </c>
      <c r="H95" t="str">
        <f t="shared" si="168"/>
        <v/>
      </c>
      <c r="I95" t="str">
        <f t="shared" si="168"/>
        <v/>
      </c>
      <c r="J95" t="str">
        <f t="shared" si="168"/>
        <v/>
      </c>
      <c r="K95" t="str">
        <f t="shared" si="168"/>
        <v/>
      </c>
      <c r="L95" t="str">
        <f t="shared" si="168"/>
        <v/>
      </c>
      <c r="N95" s="40"/>
      <c r="O95" s="12" t="str">
        <f>IF(ISNA(VLOOKUP(N95,Table1[[ID]:[Last Name]],2,FALSE)),"",VLOOKUP(N95,Table1[[ID]:[Last Name]],2,FALSE))</f>
        <v/>
      </c>
      <c r="P95" s="22" t="str">
        <f>IF(ISNA(VLOOKUP(N95,Table1[[ID]:[Email2]],3,FALSE)),"",VLOOKUP(N95,Table1[[ID]:[Email2]],3,FALSE))</f>
        <v/>
      </c>
    </row>
    <row r="96" spans="1:16" x14ac:dyDescent="0.25">
      <c r="A96" t="str">
        <f t="shared" si="167"/>
        <v>Sunday April 10th</v>
      </c>
      <c r="B96" s="20" t="str">
        <f t="shared" ref="B96:B98" si="169">$B$94</f>
        <v>10:40am - 11am</v>
      </c>
      <c r="D96" s="4">
        <f t="shared" ref="D96:D97" si="170">D95</f>
        <v>0</v>
      </c>
      <c r="E96" t="str">
        <f t="shared" ref="E96:L97" si="171">E95</f>
        <v/>
      </c>
      <c r="F96" t="str">
        <f t="shared" si="171"/>
        <v/>
      </c>
      <c r="G96" t="str">
        <f t="shared" si="171"/>
        <v/>
      </c>
      <c r="H96" t="str">
        <f t="shared" si="171"/>
        <v/>
      </c>
      <c r="I96" t="str">
        <f t="shared" si="171"/>
        <v/>
      </c>
      <c r="J96" t="str">
        <f t="shared" si="171"/>
        <v/>
      </c>
      <c r="K96" t="str">
        <f t="shared" si="171"/>
        <v/>
      </c>
      <c r="L96" t="str">
        <f t="shared" si="171"/>
        <v/>
      </c>
      <c r="N96" s="40"/>
      <c r="O96" s="12" t="str">
        <f>IF(ISNA(VLOOKUP(N96,Table1[[ID]:[Last Name]],2,FALSE)),"",VLOOKUP(N96,Table1[[ID]:[Last Name]],2,FALSE))</f>
        <v/>
      </c>
      <c r="P96" s="22" t="str">
        <f>IF(ISNA(VLOOKUP(N96,Table1[[ID]:[Email2]],3,FALSE)),"",VLOOKUP(N96,Table1[[ID]:[Email2]],3,FALSE))</f>
        <v/>
      </c>
    </row>
    <row r="97" spans="1:16" x14ac:dyDescent="0.25">
      <c r="A97" t="str">
        <f t="shared" si="167"/>
        <v>Sunday April 10th</v>
      </c>
      <c r="B97" s="20" t="str">
        <f t="shared" si="169"/>
        <v>10:40am - 11am</v>
      </c>
      <c r="D97" s="4">
        <f t="shared" si="170"/>
        <v>0</v>
      </c>
      <c r="E97" t="str">
        <f t="shared" si="171"/>
        <v/>
      </c>
      <c r="F97" t="str">
        <f t="shared" si="171"/>
        <v/>
      </c>
      <c r="G97" t="str">
        <f t="shared" si="171"/>
        <v/>
      </c>
      <c r="H97" t="str">
        <f t="shared" si="171"/>
        <v/>
      </c>
      <c r="I97" t="str">
        <f t="shared" si="171"/>
        <v/>
      </c>
      <c r="J97" t="str">
        <f t="shared" si="171"/>
        <v/>
      </c>
      <c r="K97" t="str">
        <f t="shared" si="171"/>
        <v/>
      </c>
      <c r="L97" t="str">
        <f t="shared" si="171"/>
        <v/>
      </c>
      <c r="N97" s="40"/>
      <c r="O97" s="12" t="str">
        <f>IF(ISNA(VLOOKUP(N97,Table1[[ID]:[Last Name]],2,FALSE)),"",VLOOKUP(N97,Table1[[ID]:[Last Name]],2,FALSE))</f>
        <v/>
      </c>
      <c r="P97" s="22" t="str">
        <f>IF(ISNA(VLOOKUP(N97,Table1[[ID]:[Email2]],3,FALSE)),"",VLOOKUP(N97,Table1[[ID]:[Email2]],3,FALSE))</f>
        <v/>
      </c>
    </row>
    <row r="98" spans="1:16" x14ac:dyDescent="0.25">
      <c r="A98" t="str">
        <f t="shared" si="167"/>
        <v>Sunday April 10th</v>
      </c>
      <c r="B98" s="20" t="str">
        <f t="shared" si="169"/>
        <v>10:40am - 11am</v>
      </c>
      <c r="D98" s="4">
        <f t="shared" ref="D98" si="172">D97</f>
        <v>0</v>
      </c>
      <c r="E98" t="str">
        <f t="shared" ref="E98" si="173">E97</f>
        <v/>
      </c>
      <c r="F98" t="str">
        <f t="shared" ref="F98" si="174">F97</f>
        <v/>
      </c>
      <c r="G98" t="str">
        <f t="shared" ref="G98" si="175">G97</f>
        <v/>
      </c>
      <c r="H98" t="str">
        <f t="shared" ref="H98" si="176">H97</f>
        <v/>
      </c>
      <c r="I98" t="str">
        <f t="shared" ref="I98" si="177">I97</f>
        <v/>
      </c>
      <c r="J98" t="str">
        <f t="shared" ref="J98" si="178">J97</f>
        <v/>
      </c>
      <c r="K98" t="str">
        <f t="shared" ref="K98" si="179">K97</f>
        <v/>
      </c>
      <c r="L98" t="str">
        <f t="shared" ref="L98" si="180">L97</f>
        <v/>
      </c>
      <c r="N98" s="40"/>
      <c r="O98" s="12" t="str">
        <f>IF(ISNA(VLOOKUP(N98,Table1[[ID]:[Last Name]],2,FALSE)),"",VLOOKUP(N98,Table1[[ID]:[Last Name]],2,FALSE))</f>
        <v/>
      </c>
      <c r="P98" s="22" t="str">
        <f>IF(ISNA(VLOOKUP(N98,Table1[[ID]:[Email2]],3,FALSE)),"",VLOOKUP(N98,Table1[[ID]:[Email2]],3,FALSE))</f>
        <v/>
      </c>
    </row>
    <row r="99" spans="1:16" x14ac:dyDescent="0.25">
      <c r="A99" t="str">
        <f t="shared" si="167"/>
        <v>Sunday April 10th</v>
      </c>
      <c r="B99" s="20" t="str">
        <f>$B$94</f>
        <v>10:40am - 11am</v>
      </c>
      <c r="D99" s="5">
        <f>D94</f>
        <v>0</v>
      </c>
      <c r="E99" s="6" t="str">
        <f>E94</f>
        <v/>
      </c>
      <c r="F99" s="6" t="str">
        <f t="shared" ref="F99:L99" si="181">F94</f>
        <v/>
      </c>
      <c r="G99" s="6" t="str">
        <f t="shared" si="181"/>
        <v/>
      </c>
      <c r="H99" s="6" t="str">
        <f t="shared" si="181"/>
        <v/>
      </c>
      <c r="I99" s="6" t="str">
        <f t="shared" si="181"/>
        <v/>
      </c>
      <c r="J99" s="6" t="str">
        <f t="shared" si="181"/>
        <v/>
      </c>
      <c r="K99" s="6" t="str">
        <f t="shared" si="181"/>
        <v/>
      </c>
      <c r="L99" s="6" t="str">
        <f t="shared" si="181"/>
        <v/>
      </c>
      <c r="M99" s="6"/>
      <c r="N99" s="41"/>
      <c r="O99" s="11" t="str">
        <f>IF(ISNA(VLOOKUP(N99,Table1[[ID]:[Last Name]],2,FALSE)),"",VLOOKUP(N99,Table1[[ID]:[Last Name]],2,FALSE))</f>
        <v/>
      </c>
      <c r="P99" s="24" t="str">
        <f>IF(ISNA(VLOOKUP(N99,Table1[[ID]:[Email2]],3,FALSE)),"",VLOOKUP(N99,Table1[[ID]:[Email2]],3,FALSE))</f>
        <v/>
      </c>
    </row>
    <row r="100" spans="1:16" x14ac:dyDescent="0.25">
      <c r="B100" s="17"/>
    </row>
    <row r="101" spans="1:16" x14ac:dyDescent="0.25">
      <c r="A101" t="str">
        <f t="shared" ref="A101:A106" si="182">$A$6</f>
        <v>Sunday April 10th</v>
      </c>
      <c r="B101" s="20" t="str">
        <f t="shared" ref="B101:B106" si="183">$B$94</f>
        <v>10:40am - 11am</v>
      </c>
      <c r="D101" s="38"/>
      <c r="E101" s="3" t="str">
        <f>IF(ISNA(VLOOKUP(D101,'Project Information'!$A$2:$K$59,2,FALSE)),"",VLOOKUP(D101,'Project Information'!$A$2:$K$59,2,FALSE))</f>
        <v/>
      </c>
      <c r="F101" s="3" t="str">
        <f>IF(ISNA(VLOOKUP(D101,'Project Information'!$A$2:$K$59,3,FALSE)),"",VLOOKUP(D101,'Project Information'!$A$2:$K$59,3,FALSE))</f>
        <v/>
      </c>
      <c r="G101" s="3" t="str">
        <f>IF(ISNA(VLOOKUP(D101,'Project Information'!$A$2:$K$59,4,FALSE)),"",VLOOKUP(D101,'Project Information'!$A$2:$K$59,4,FALSE))</f>
        <v/>
      </c>
      <c r="H101" s="3" t="str">
        <f>IF(ISNA(VLOOKUP(D101,'Project Information'!$A$2:$K$59,6,FALSE)),"",VLOOKUP(D101,'Project Information'!$A$2:$K$59,6,FALSE))</f>
        <v/>
      </c>
      <c r="I101" s="3" t="str">
        <f>IF(ISNA(VLOOKUP(D101,'Project Information'!$A$2:$K$59,7,FALSE)),"",VLOOKUP(D101,'Project Information'!$A$2:$K$59,7,FALSE))</f>
        <v/>
      </c>
      <c r="J101" s="3" t="str">
        <f>IF(ISNA(VLOOKUP(D101,'Project Information'!$A$2:$K$59,8,FALSE)),"",VLOOKUP(D101,'Project Information'!$A$2:$K$59,8,FALSE))</f>
        <v/>
      </c>
      <c r="K101" s="21" t="str">
        <f>IF(ISNA(VLOOKUP(D101,'Project Information'!$A$2:$K$59,10,FALSE)),"",VLOOKUP(D101,'Project Information'!$A$2:$K$59,10,FALSE))</f>
        <v/>
      </c>
      <c r="L101" s="3" t="str">
        <f>IF(ISNA(VLOOKUP(D101,'Project Information'!$A$2:$K$59,11,FALSE)),"",VLOOKUP(D101,'Project Information'!$A$2:$K$59,11,FALSE))</f>
        <v/>
      </c>
      <c r="M101" s="3"/>
      <c r="N101" s="39"/>
      <c r="O101" s="10" t="str">
        <f>IF(ISNA(VLOOKUP(N101,Table1[[ID]:[Last Name]],2,FALSE)),"",VLOOKUP(N101,Table1[[ID]:[Last Name]],2,FALSE))</f>
        <v/>
      </c>
      <c r="P101" s="23" t="str">
        <f>IF(ISNA(VLOOKUP(N101,Table1[[ID]:[Email2]],3,FALSE)),"",VLOOKUP(N101,Table1[[ID]:[Email2]],3,FALSE))</f>
        <v/>
      </c>
    </row>
    <row r="102" spans="1:16" x14ac:dyDescent="0.25">
      <c r="A102" t="str">
        <f t="shared" si="182"/>
        <v>Sunday April 10th</v>
      </c>
      <c r="B102" s="20" t="str">
        <f t="shared" si="183"/>
        <v>10:40am - 11am</v>
      </c>
      <c r="D102" s="4">
        <f>D101</f>
        <v>0</v>
      </c>
      <c r="E102" t="str">
        <f>E101</f>
        <v/>
      </c>
      <c r="F102" t="str">
        <f t="shared" ref="F102:L102" si="184">F101</f>
        <v/>
      </c>
      <c r="G102" t="str">
        <f t="shared" si="184"/>
        <v/>
      </c>
      <c r="H102" t="str">
        <f t="shared" si="184"/>
        <v/>
      </c>
      <c r="I102" t="str">
        <f t="shared" si="184"/>
        <v/>
      </c>
      <c r="J102" t="str">
        <f t="shared" si="184"/>
        <v/>
      </c>
      <c r="K102" t="str">
        <f t="shared" si="184"/>
        <v/>
      </c>
      <c r="L102" t="str">
        <f t="shared" si="184"/>
        <v/>
      </c>
      <c r="N102" s="40"/>
      <c r="O102" s="12" t="str">
        <f>IF(ISNA(VLOOKUP(N102,Table1[[ID]:[Last Name]],2,FALSE)),"",VLOOKUP(N102,Table1[[ID]:[Last Name]],2,FALSE))</f>
        <v/>
      </c>
      <c r="P102" s="22" t="str">
        <f>IF(ISNA(VLOOKUP(N102,Table1[[ID]:[Email2]],3,FALSE)),"",VLOOKUP(N102,Table1[[ID]:[Email2]],3,FALSE))</f>
        <v/>
      </c>
    </row>
    <row r="103" spans="1:16" x14ac:dyDescent="0.25">
      <c r="A103" t="str">
        <f t="shared" si="182"/>
        <v>Sunday April 10th</v>
      </c>
      <c r="B103" s="20" t="str">
        <f t="shared" si="183"/>
        <v>10:40am - 11am</v>
      </c>
      <c r="D103" s="4">
        <f t="shared" ref="D103:D104" si="185">D102</f>
        <v>0</v>
      </c>
      <c r="E103" t="str">
        <f t="shared" ref="E103:L104" si="186">E102</f>
        <v/>
      </c>
      <c r="F103" t="str">
        <f t="shared" si="186"/>
        <v/>
      </c>
      <c r="G103" t="str">
        <f t="shared" si="186"/>
        <v/>
      </c>
      <c r="H103" t="str">
        <f t="shared" si="186"/>
        <v/>
      </c>
      <c r="I103" t="str">
        <f t="shared" si="186"/>
        <v/>
      </c>
      <c r="J103" t="str">
        <f t="shared" si="186"/>
        <v/>
      </c>
      <c r="K103" t="str">
        <f t="shared" si="186"/>
        <v/>
      </c>
      <c r="L103" t="str">
        <f t="shared" si="186"/>
        <v/>
      </c>
      <c r="N103" s="40"/>
      <c r="O103" s="12" t="str">
        <f>IF(ISNA(VLOOKUP(N103,Table1[[ID]:[Last Name]],2,FALSE)),"",VLOOKUP(N103,Table1[[ID]:[Last Name]],2,FALSE))</f>
        <v/>
      </c>
      <c r="P103" s="22" t="str">
        <f>IF(ISNA(VLOOKUP(N103,Table1[[ID]:[Email2]],3,FALSE)),"",VLOOKUP(N103,Table1[[ID]:[Email2]],3,FALSE))</f>
        <v/>
      </c>
    </row>
    <row r="104" spans="1:16" x14ac:dyDescent="0.25">
      <c r="A104" t="str">
        <f t="shared" si="182"/>
        <v>Sunday April 10th</v>
      </c>
      <c r="B104" s="20" t="str">
        <f t="shared" si="183"/>
        <v>10:40am - 11am</v>
      </c>
      <c r="D104" s="4">
        <f t="shared" si="185"/>
        <v>0</v>
      </c>
      <c r="E104" t="str">
        <f t="shared" si="186"/>
        <v/>
      </c>
      <c r="F104" t="str">
        <f t="shared" si="186"/>
        <v/>
      </c>
      <c r="G104" t="str">
        <f t="shared" si="186"/>
        <v/>
      </c>
      <c r="H104" t="str">
        <f t="shared" si="186"/>
        <v/>
      </c>
      <c r="I104" t="str">
        <f t="shared" si="186"/>
        <v/>
      </c>
      <c r="J104" t="str">
        <f t="shared" si="186"/>
        <v/>
      </c>
      <c r="K104" t="str">
        <f t="shared" si="186"/>
        <v/>
      </c>
      <c r="L104" t="str">
        <f t="shared" si="186"/>
        <v/>
      </c>
      <c r="N104" s="40"/>
      <c r="O104" s="12" t="str">
        <f>IF(ISNA(VLOOKUP(N104,Table1[[ID]:[Last Name]],2,FALSE)),"",VLOOKUP(N104,Table1[[ID]:[Last Name]],2,FALSE))</f>
        <v/>
      </c>
      <c r="P104" s="22" t="str">
        <f>IF(ISNA(VLOOKUP(N104,Table1[[ID]:[Email2]],3,FALSE)),"",VLOOKUP(N104,Table1[[ID]:[Email2]],3,FALSE))</f>
        <v/>
      </c>
    </row>
    <row r="105" spans="1:16" x14ac:dyDescent="0.25">
      <c r="A105" t="str">
        <f t="shared" si="182"/>
        <v>Sunday April 10th</v>
      </c>
      <c r="B105" s="20" t="str">
        <f t="shared" si="183"/>
        <v>10:40am - 11am</v>
      </c>
      <c r="D105" s="4">
        <f t="shared" ref="D105" si="187">D104</f>
        <v>0</v>
      </c>
      <c r="E105" t="str">
        <f t="shared" ref="E105" si="188">E104</f>
        <v/>
      </c>
      <c r="F105" t="str">
        <f t="shared" ref="F105" si="189">F104</f>
        <v/>
      </c>
      <c r="G105" t="str">
        <f t="shared" ref="G105" si="190">G104</f>
        <v/>
      </c>
      <c r="H105" t="str">
        <f t="shared" ref="H105" si="191">H104</f>
        <v/>
      </c>
      <c r="I105" t="str">
        <f t="shared" ref="I105" si="192">I104</f>
        <v/>
      </c>
      <c r="J105" t="str">
        <f t="shared" ref="J105" si="193">J104</f>
        <v/>
      </c>
      <c r="K105" t="str">
        <f t="shared" ref="K105" si="194">K104</f>
        <v/>
      </c>
      <c r="L105" t="str">
        <f t="shared" ref="L105" si="195">L104</f>
        <v/>
      </c>
      <c r="N105" s="40"/>
      <c r="O105" s="12" t="str">
        <f>IF(ISNA(VLOOKUP(N105,Table1[[ID]:[Last Name]],2,FALSE)),"",VLOOKUP(N105,Table1[[ID]:[Last Name]],2,FALSE))</f>
        <v/>
      </c>
      <c r="P105" s="22" t="str">
        <f>IF(ISNA(VLOOKUP(N105,Table1[[ID]:[Email2]],3,FALSE)),"",VLOOKUP(N105,Table1[[ID]:[Email2]],3,FALSE))</f>
        <v/>
      </c>
    </row>
    <row r="106" spans="1:16" x14ac:dyDescent="0.25">
      <c r="A106" t="str">
        <f t="shared" si="182"/>
        <v>Sunday April 10th</v>
      </c>
      <c r="B106" s="20" t="str">
        <f t="shared" si="183"/>
        <v>10:40am - 11am</v>
      </c>
      <c r="D106" s="5">
        <f>D101</f>
        <v>0</v>
      </c>
      <c r="E106" s="6" t="str">
        <f>E101</f>
        <v/>
      </c>
      <c r="F106" s="6" t="str">
        <f t="shared" ref="F106:L106" si="196">F101</f>
        <v/>
      </c>
      <c r="G106" s="6" t="str">
        <f t="shared" si="196"/>
        <v/>
      </c>
      <c r="H106" s="6" t="str">
        <f t="shared" si="196"/>
        <v/>
      </c>
      <c r="I106" s="6" t="str">
        <f t="shared" si="196"/>
        <v/>
      </c>
      <c r="J106" s="6" t="str">
        <f t="shared" si="196"/>
        <v/>
      </c>
      <c r="K106" s="6" t="str">
        <f t="shared" si="196"/>
        <v/>
      </c>
      <c r="L106" s="6" t="str">
        <f t="shared" si="196"/>
        <v/>
      </c>
      <c r="M106" s="6"/>
      <c r="N106" s="41"/>
      <c r="O106" s="11" t="str">
        <f>IF(ISNA(VLOOKUP(N106,Table1[[ID]:[Last Name]],2,FALSE)),"",VLOOKUP(N106,Table1[[ID]:[Last Name]],2,FALSE))</f>
        <v/>
      </c>
      <c r="P106" s="24" t="str">
        <f>IF(ISNA(VLOOKUP(N106,Table1[[ID]:[Email2]],3,FALSE)),"",VLOOKUP(N106,Table1[[ID]:[Email2]],3,FALSE))</f>
        <v/>
      </c>
    </row>
    <row r="107" spans="1:16" x14ac:dyDescent="0.25">
      <c r="B107" s="17"/>
    </row>
    <row r="108" spans="1:16" x14ac:dyDescent="0.25">
      <c r="A108" t="str">
        <f t="shared" ref="A108:A113" si="197">$A$6</f>
        <v>Sunday April 10th</v>
      </c>
      <c r="B108" s="20" t="str">
        <f t="shared" ref="B108:B113" si="198">$B$94</f>
        <v>10:40am - 11am</v>
      </c>
      <c r="D108" s="38"/>
      <c r="E108" s="3" t="str">
        <f>IF(ISNA(VLOOKUP(D108,'Project Information'!$A$2:$K$59,2,FALSE)),"",VLOOKUP(D108,'Project Information'!$A$2:$K$59,2,FALSE))</f>
        <v/>
      </c>
      <c r="F108" s="3" t="str">
        <f>IF(ISNA(VLOOKUP(D108,'Project Information'!$A$2:$K$59,3,FALSE)),"",VLOOKUP(D108,'Project Information'!$A$2:$K$59,3,FALSE))</f>
        <v/>
      </c>
      <c r="G108" s="3" t="str">
        <f>IF(ISNA(VLOOKUP(D108,'Project Information'!$A$2:$K$59,4,FALSE)),"",VLOOKUP(D108,'Project Information'!$A$2:$K$59,4,FALSE))</f>
        <v/>
      </c>
      <c r="H108" s="3" t="str">
        <f>IF(ISNA(VLOOKUP(D108,'Project Information'!$A$2:$K$59,6,FALSE)),"",VLOOKUP(D108,'Project Information'!$A$2:$K$59,6,FALSE))</f>
        <v/>
      </c>
      <c r="I108" s="3" t="str">
        <f>IF(ISNA(VLOOKUP(D108,'Project Information'!$A$2:$K$59,7,FALSE)),"",VLOOKUP(D108,'Project Information'!$A$2:$K$59,7,FALSE))</f>
        <v/>
      </c>
      <c r="J108" s="3" t="str">
        <f>IF(ISNA(VLOOKUP(D108,'Project Information'!$A$2:$K$59,8,FALSE)),"",VLOOKUP(D108,'Project Information'!$A$2:$K$59,8,FALSE))</f>
        <v/>
      </c>
      <c r="K108" s="21" t="str">
        <f>IF(ISNA(VLOOKUP(D108,'Project Information'!$A$2:$K$59,10,FALSE)),"",VLOOKUP(D108,'Project Information'!$A$2:$K$59,10,FALSE))</f>
        <v/>
      </c>
      <c r="L108" s="3" t="str">
        <f>IF(ISNA(VLOOKUP(D108,'Project Information'!$A$2:$K$59,11,FALSE)),"",VLOOKUP(D108,'Project Information'!$A$2:$K$59,11,FALSE))</f>
        <v/>
      </c>
      <c r="M108" s="3"/>
      <c r="N108" s="39"/>
      <c r="O108" s="10" t="str">
        <f>IF(ISNA(VLOOKUP(N108,Table1[[ID]:[Last Name]],2,FALSE)),"",VLOOKUP(N108,Table1[[ID]:[Last Name]],2,FALSE))</f>
        <v/>
      </c>
      <c r="P108" s="23" t="str">
        <f>IF(ISNA(VLOOKUP(N108,Table1[[ID]:[Email2]],3,FALSE)),"",VLOOKUP(N108,Table1[[ID]:[Email2]],3,FALSE))</f>
        <v/>
      </c>
    </row>
    <row r="109" spans="1:16" x14ac:dyDescent="0.25">
      <c r="A109" t="str">
        <f t="shared" si="197"/>
        <v>Sunday April 10th</v>
      </c>
      <c r="B109" s="20" t="str">
        <f t="shared" si="198"/>
        <v>10:40am - 11am</v>
      </c>
      <c r="D109" s="4">
        <f>D108</f>
        <v>0</v>
      </c>
      <c r="E109" t="str">
        <f>E108</f>
        <v/>
      </c>
      <c r="F109" t="str">
        <f t="shared" ref="F109:L109" si="199">F108</f>
        <v/>
      </c>
      <c r="G109" t="str">
        <f t="shared" si="199"/>
        <v/>
      </c>
      <c r="H109" t="str">
        <f t="shared" si="199"/>
        <v/>
      </c>
      <c r="I109" t="str">
        <f t="shared" si="199"/>
        <v/>
      </c>
      <c r="J109" t="str">
        <f t="shared" si="199"/>
        <v/>
      </c>
      <c r="K109" t="str">
        <f t="shared" si="199"/>
        <v/>
      </c>
      <c r="L109" t="str">
        <f t="shared" si="199"/>
        <v/>
      </c>
      <c r="N109" s="40"/>
      <c r="O109" s="12" t="str">
        <f>IF(ISNA(VLOOKUP(N109,Table1[[ID]:[Last Name]],2,FALSE)),"",VLOOKUP(N109,Table1[[ID]:[Last Name]],2,FALSE))</f>
        <v/>
      </c>
      <c r="P109" s="22" t="str">
        <f>IF(ISNA(VLOOKUP(N109,Table1[[ID]:[Email2]],3,FALSE)),"",VLOOKUP(N109,Table1[[ID]:[Email2]],3,FALSE))</f>
        <v/>
      </c>
    </row>
    <row r="110" spans="1:16" x14ac:dyDescent="0.25">
      <c r="A110" t="str">
        <f t="shared" si="197"/>
        <v>Sunday April 10th</v>
      </c>
      <c r="B110" s="20" t="str">
        <f t="shared" si="198"/>
        <v>10:40am - 11am</v>
      </c>
      <c r="D110" s="4">
        <f t="shared" ref="D110:D111" si="200">D109</f>
        <v>0</v>
      </c>
      <c r="E110" t="str">
        <f t="shared" ref="E110:L111" si="201">E109</f>
        <v/>
      </c>
      <c r="F110" t="str">
        <f t="shared" si="201"/>
        <v/>
      </c>
      <c r="G110" t="str">
        <f t="shared" si="201"/>
        <v/>
      </c>
      <c r="H110" t="str">
        <f t="shared" si="201"/>
        <v/>
      </c>
      <c r="I110" t="str">
        <f t="shared" si="201"/>
        <v/>
      </c>
      <c r="J110" t="str">
        <f t="shared" si="201"/>
        <v/>
      </c>
      <c r="K110" t="str">
        <f t="shared" si="201"/>
        <v/>
      </c>
      <c r="L110" t="str">
        <f t="shared" si="201"/>
        <v/>
      </c>
      <c r="N110" s="40"/>
      <c r="O110" s="12" t="str">
        <f>IF(ISNA(VLOOKUP(N110,Table1[[ID]:[Last Name]],2,FALSE)),"",VLOOKUP(N110,Table1[[ID]:[Last Name]],2,FALSE))</f>
        <v/>
      </c>
      <c r="P110" s="22" t="str">
        <f>IF(ISNA(VLOOKUP(N110,Table1[[ID]:[Email2]],3,FALSE)),"",VLOOKUP(N110,Table1[[ID]:[Email2]],3,FALSE))</f>
        <v/>
      </c>
    </row>
    <row r="111" spans="1:16" x14ac:dyDescent="0.25">
      <c r="A111" t="str">
        <f t="shared" si="197"/>
        <v>Sunday April 10th</v>
      </c>
      <c r="B111" s="20" t="str">
        <f t="shared" si="198"/>
        <v>10:40am - 11am</v>
      </c>
      <c r="D111" s="4">
        <f t="shared" si="200"/>
        <v>0</v>
      </c>
      <c r="E111" t="str">
        <f t="shared" si="201"/>
        <v/>
      </c>
      <c r="F111" t="str">
        <f t="shared" si="201"/>
        <v/>
      </c>
      <c r="G111" t="str">
        <f t="shared" si="201"/>
        <v/>
      </c>
      <c r="H111" t="str">
        <f t="shared" si="201"/>
        <v/>
      </c>
      <c r="I111" t="str">
        <f t="shared" si="201"/>
        <v/>
      </c>
      <c r="J111" t="str">
        <f t="shared" si="201"/>
        <v/>
      </c>
      <c r="K111" t="str">
        <f t="shared" si="201"/>
        <v/>
      </c>
      <c r="L111" t="str">
        <f t="shared" si="201"/>
        <v/>
      </c>
      <c r="N111" s="40"/>
      <c r="O111" s="12" t="str">
        <f>IF(ISNA(VLOOKUP(N111,Table1[[ID]:[Last Name]],2,FALSE)),"",VLOOKUP(N111,Table1[[ID]:[Last Name]],2,FALSE))</f>
        <v/>
      </c>
      <c r="P111" s="22" t="str">
        <f>IF(ISNA(VLOOKUP(N111,Table1[[ID]:[Email2]],3,FALSE)),"",VLOOKUP(N111,Table1[[ID]:[Email2]],3,FALSE))</f>
        <v/>
      </c>
    </row>
    <row r="112" spans="1:16" x14ac:dyDescent="0.25">
      <c r="A112" t="str">
        <f t="shared" si="197"/>
        <v>Sunday April 10th</v>
      </c>
      <c r="B112" s="20" t="str">
        <f t="shared" si="198"/>
        <v>10:40am - 11am</v>
      </c>
      <c r="D112" s="4">
        <f t="shared" ref="D112" si="202">D111</f>
        <v>0</v>
      </c>
      <c r="E112" t="str">
        <f t="shared" ref="E112" si="203">E111</f>
        <v/>
      </c>
      <c r="F112" t="str">
        <f t="shared" ref="F112" si="204">F111</f>
        <v/>
      </c>
      <c r="G112" t="str">
        <f t="shared" ref="G112" si="205">G111</f>
        <v/>
      </c>
      <c r="H112" t="str">
        <f t="shared" ref="H112" si="206">H111</f>
        <v/>
      </c>
      <c r="I112" t="str">
        <f t="shared" ref="I112" si="207">I111</f>
        <v/>
      </c>
      <c r="J112" t="str">
        <f t="shared" ref="J112" si="208">J111</f>
        <v/>
      </c>
      <c r="K112" t="str">
        <f t="shared" ref="K112" si="209">K111</f>
        <v/>
      </c>
      <c r="L112" t="str">
        <f t="shared" ref="L112" si="210">L111</f>
        <v/>
      </c>
      <c r="N112" s="40"/>
      <c r="O112" s="12" t="str">
        <f>IF(ISNA(VLOOKUP(N112,Table1[[ID]:[Last Name]],2,FALSE)),"",VLOOKUP(N112,Table1[[ID]:[Last Name]],2,FALSE))</f>
        <v/>
      </c>
      <c r="P112" s="22" t="str">
        <f>IF(ISNA(VLOOKUP(N112,Table1[[ID]:[Email2]],3,FALSE)),"",VLOOKUP(N112,Table1[[ID]:[Email2]],3,FALSE))</f>
        <v/>
      </c>
    </row>
    <row r="113" spans="1:16" x14ac:dyDescent="0.25">
      <c r="A113" t="str">
        <f t="shared" si="197"/>
        <v>Sunday April 10th</v>
      </c>
      <c r="B113" s="20" t="str">
        <f t="shared" si="198"/>
        <v>10:40am - 11am</v>
      </c>
      <c r="D113" s="5">
        <f>D108</f>
        <v>0</v>
      </c>
      <c r="E113" s="6" t="str">
        <f>E108</f>
        <v/>
      </c>
      <c r="F113" s="6" t="str">
        <f t="shared" ref="F113:L113" si="211">F108</f>
        <v/>
      </c>
      <c r="G113" s="6" t="str">
        <f t="shared" si="211"/>
        <v/>
      </c>
      <c r="H113" s="6" t="str">
        <f t="shared" si="211"/>
        <v/>
      </c>
      <c r="I113" s="6" t="str">
        <f t="shared" si="211"/>
        <v/>
      </c>
      <c r="J113" s="6" t="str">
        <f t="shared" si="211"/>
        <v/>
      </c>
      <c r="K113" s="6" t="str">
        <f t="shared" si="211"/>
        <v/>
      </c>
      <c r="L113" s="6" t="str">
        <f t="shared" si="211"/>
        <v/>
      </c>
      <c r="M113" s="6"/>
      <c r="N113" s="41"/>
      <c r="O113" s="11" t="str">
        <f>IF(ISNA(VLOOKUP(N113,Table1[[ID]:[Last Name]],2,FALSE)),"",VLOOKUP(N113,Table1[[ID]:[Last Name]],2,FALSE))</f>
        <v/>
      </c>
      <c r="P113" s="24" t="str">
        <f>IF(ISNA(VLOOKUP(N113,Table1[[ID]:[Email2]],3,FALSE)),"",VLOOKUP(N113,Table1[[ID]:[Email2]],3,FALSE))</f>
        <v/>
      </c>
    </row>
    <row r="114" spans="1:16" x14ac:dyDescent="0.25">
      <c r="B114" s="17"/>
    </row>
    <row r="115" spans="1:16" x14ac:dyDescent="0.25">
      <c r="A115" t="str">
        <f t="shared" ref="A115:A120" si="212">$A$6</f>
        <v>Sunday April 10th</v>
      </c>
      <c r="B115" s="20" t="str">
        <f t="shared" ref="B115:B120" si="213">$B$94</f>
        <v>10:40am - 11am</v>
      </c>
      <c r="D115" s="38"/>
      <c r="E115" s="3" t="str">
        <f>IF(ISNA(VLOOKUP(D115,'Project Information'!$A$2:$K$59,2,FALSE)),"",VLOOKUP(D115,'Project Information'!$A$2:$K$59,2,FALSE))</f>
        <v/>
      </c>
      <c r="F115" s="3" t="str">
        <f>IF(ISNA(VLOOKUP(D115,'Project Information'!$A$2:$K$59,3,FALSE)),"",VLOOKUP(D115,'Project Information'!$A$2:$K$59,3,FALSE))</f>
        <v/>
      </c>
      <c r="G115" s="3" t="str">
        <f>IF(ISNA(VLOOKUP(D115,'Project Information'!$A$2:$K$59,4,FALSE)),"",VLOOKUP(D115,'Project Information'!$A$2:$K$59,4,FALSE))</f>
        <v/>
      </c>
      <c r="H115" s="3" t="str">
        <f>IF(ISNA(VLOOKUP(D115,'Project Information'!$A$2:$K$59,6,FALSE)),"",VLOOKUP(D115,'Project Information'!$A$2:$K$59,6,FALSE))</f>
        <v/>
      </c>
      <c r="I115" s="3" t="str">
        <f>IF(ISNA(VLOOKUP(D115,'Project Information'!$A$2:$K$59,7,FALSE)),"",VLOOKUP(D115,'Project Information'!$A$2:$K$59,7,FALSE))</f>
        <v/>
      </c>
      <c r="J115" s="3" t="str">
        <f>IF(ISNA(VLOOKUP(D115,'Project Information'!$A$2:$K$59,8,FALSE)),"",VLOOKUP(D115,'Project Information'!$A$2:$K$59,8,FALSE))</f>
        <v/>
      </c>
      <c r="K115" s="21" t="str">
        <f>IF(ISNA(VLOOKUP(D115,'Project Information'!$A$2:$K$59,10,FALSE)),"",VLOOKUP(D115,'Project Information'!$A$2:$K$59,10,FALSE))</f>
        <v/>
      </c>
      <c r="L115" s="3" t="str">
        <f>IF(ISNA(VLOOKUP(D115,'Project Information'!$A$2:$K$59,11,FALSE)),"",VLOOKUP(D115,'Project Information'!$A$2:$K$59,11,FALSE))</f>
        <v/>
      </c>
      <c r="M115" s="3"/>
      <c r="N115" s="39"/>
      <c r="O115" s="10" t="str">
        <f>IF(ISNA(VLOOKUP(N115,Table1[[ID]:[Last Name]],2,FALSE)),"",VLOOKUP(N115,Table1[[ID]:[Last Name]],2,FALSE))</f>
        <v/>
      </c>
      <c r="P115" s="23" t="str">
        <f>IF(ISNA(VLOOKUP(N115,Table1[[ID]:[Email2]],3,FALSE)),"",VLOOKUP(N115,Table1[[ID]:[Email2]],3,FALSE))</f>
        <v/>
      </c>
    </row>
    <row r="116" spans="1:16" x14ac:dyDescent="0.25">
      <c r="A116" t="str">
        <f t="shared" si="212"/>
        <v>Sunday April 10th</v>
      </c>
      <c r="B116" s="20" t="str">
        <f t="shared" si="213"/>
        <v>10:40am - 11am</v>
      </c>
      <c r="D116" s="4">
        <f>D115</f>
        <v>0</v>
      </c>
      <c r="E116" t="str">
        <f>E115</f>
        <v/>
      </c>
      <c r="F116" t="str">
        <f t="shared" ref="F116:L116" si="214">F115</f>
        <v/>
      </c>
      <c r="G116" t="str">
        <f t="shared" si="214"/>
        <v/>
      </c>
      <c r="H116" t="str">
        <f t="shared" si="214"/>
        <v/>
      </c>
      <c r="I116" t="str">
        <f t="shared" si="214"/>
        <v/>
      </c>
      <c r="J116" t="str">
        <f t="shared" si="214"/>
        <v/>
      </c>
      <c r="K116" t="str">
        <f t="shared" si="214"/>
        <v/>
      </c>
      <c r="L116" t="str">
        <f t="shared" si="214"/>
        <v/>
      </c>
      <c r="N116" s="40"/>
      <c r="O116" s="12" t="str">
        <f>IF(ISNA(VLOOKUP(N116,Table1[[ID]:[Last Name]],2,FALSE)),"",VLOOKUP(N116,Table1[[ID]:[Last Name]],2,FALSE))</f>
        <v/>
      </c>
      <c r="P116" s="22" t="str">
        <f>IF(ISNA(VLOOKUP(N116,Table1[[ID]:[Email2]],3,FALSE)),"",VLOOKUP(N116,Table1[[ID]:[Email2]],3,FALSE))</f>
        <v/>
      </c>
    </row>
    <row r="117" spans="1:16" x14ac:dyDescent="0.25">
      <c r="A117" t="str">
        <f t="shared" si="212"/>
        <v>Sunday April 10th</v>
      </c>
      <c r="B117" s="20" t="str">
        <f t="shared" si="213"/>
        <v>10:40am - 11am</v>
      </c>
      <c r="D117" s="4"/>
      <c r="N117" s="40"/>
      <c r="O117" s="12" t="str">
        <f>IF(ISNA(VLOOKUP(N117,Table1[[ID]:[Last Name]],2,FALSE)),"",VLOOKUP(N117,Table1[[ID]:[Last Name]],2,FALSE))</f>
        <v/>
      </c>
      <c r="P117" s="22" t="str">
        <f>IF(ISNA(VLOOKUP(N117,Table1[[ID]:[Email2]],3,FALSE)),"",VLOOKUP(N117,Table1[[ID]:[Email2]],3,FALSE))</f>
        <v/>
      </c>
    </row>
    <row r="118" spans="1:16" x14ac:dyDescent="0.25">
      <c r="A118" t="str">
        <f t="shared" si="212"/>
        <v>Sunday April 10th</v>
      </c>
      <c r="B118" s="20" t="str">
        <f t="shared" si="213"/>
        <v>10:40am - 11am</v>
      </c>
      <c r="D118" s="4"/>
      <c r="N118" s="40"/>
      <c r="O118" s="12" t="str">
        <f>IF(ISNA(VLOOKUP(N118,Table1[[ID]:[Last Name]],2,FALSE)),"",VLOOKUP(N118,Table1[[ID]:[Last Name]],2,FALSE))</f>
        <v/>
      </c>
      <c r="P118" s="22" t="str">
        <f>IF(ISNA(VLOOKUP(N118,Table1[[ID]:[Email2]],3,FALSE)),"",VLOOKUP(N118,Table1[[ID]:[Email2]],3,FALSE))</f>
        <v/>
      </c>
    </row>
    <row r="119" spans="1:16" x14ac:dyDescent="0.25">
      <c r="A119" t="str">
        <f t="shared" si="212"/>
        <v>Sunday April 10th</v>
      </c>
      <c r="B119" s="20" t="str">
        <f t="shared" si="213"/>
        <v>10:40am - 11am</v>
      </c>
      <c r="D119" s="4"/>
      <c r="N119" s="40"/>
      <c r="O119" s="12" t="str">
        <f>IF(ISNA(VLOOKUP(N119,Table1[[ID]:[Last Name]],2,FALSE)),"",VLOOKUP(N119,Table1[[ID]:[Last Name]],2,FALSE))</f>
        <v/>
      </c>
      <c r="P119" s="22" t="str">
        <f>IF(ISNA(VLOOKUP(N119,Table1[[ID]:[Email2]],3,FALSE)),"",VLOOKUP(N119,Table1[[ID]:[Email2]],3,FALSE))</f>
        <v/>
      </c>
    </row>
    <row r="120" spans="1:16" x14ac:dyDescent="0.25">
      <c r="A120" t="str">
        <f t="shared" si="212"/>
        <v>Sunday April 10th</v>
      </c>
      <c r="B120" s="20" t="str">
        <f t="shared" si="213"/>
        <v>10:40am - 11am</v>
      </c>
      <c r="D120" s="5">
        <f>D115</f>
        <v>0</v>
      </c>
      <c r="E120" s="6" t="str">
        <f>E115</f>
        <v/>
      </c>
      <c r="F120" s="6" t="str">
        <f t="shared" ref="F120:L120" si="215">F115</f>
        <v/>
      </c>
      <c r="G120" s="6" t="str">
        <f t="shared" si="215"/>
        <v/>
      </c>
      <c r="H120" s="6" t="str">
        <f t="shared" si="215"/>
        <v/>
      </c>
      <c r="I120" s="6" t="str">
        <f t="shared" si="215"/>
        <v/>
      </c>
      <c r="J120" s="6" t="str">
        <f t="shared" si="215"/>
        <v/>
      </c>
      <c r="K120" s="6" t="str">
        <f t="shared" si="215"/>
        <v/>
      </c>
      <c r="L120" s="6" t="str">
        <f t="shared" si="215"/>
        <v/>
      </c>
      <c r="M120" s="6"/>
      <c r="N120" s="41"/>
      <c r="O120" s="11" t="str">
        <f>IF(ISNA(VLOOKUP(N120,Table1[[ID]:[Last Name]],2,FALSE)),"",VLOOKUP(N120,Table1[[ID]:[Last Name]],2,FALSE))</f>
        <v/>
      </c>
      <c r="P120" s="24" t="str">
        <f>IF(ISNA(VLOOKUP(N120,Table1[[ID]:[Email2]],3,FALSE)),"",VLOOKUP(N120,Table1[[ID]:[Email2]],3,FALSE))</f>
        <v/>
      </c>
    </row>
    <row r="121" spans="1:16" x14ac:dyDescent="0.25">
      <c r="B121" s="17"/>
    </row>
    <row r="122" spans="1:16" x14ac:dyDescent="0.25">
      <c r="A122" t="str">
        <f t="shared" ref="A122:A127" si="216">$A$6</f>
        <v>Sunday April 10th</v>
      </c>
      <c r="B122" s="20" t="str">
        <f t="shared" ref="B122:B127" si="217">$B$94</f>
        <v>10:40am - 11am</v>
      </c>
      <c r="D122" s="38"/>
      <c r="E122" s="3" t="str">
        <f>IF(ISNA(VLOOKUP(D122,'Project Information'!$A$2:$K$59,2,FALSE)),"",VLOOKUP(D122,'Project Information'!$A$2:$K$59,2,FALSE))</f>
        <v/>
      </c>
      <c r="F122" s="3" t="str">
        <f>IF(ISNA(VLOOKUP(D122,'Project Information'!$A$2:$K$59,3,FALSE)),"",VLOOKUP(D122,'Project Information'!$A$2:$K$59,3,FALSE))</f>
        <v/>
      </c>
      <c r="G122" s="3" t="str">
        <f>IF(ISNA(VLOOKUP(D122,'Project Information'!$A$2:$K$59,4,FALSE)),"",VLOOKUP(D122,'Project Information'!$A$2:$K$59,4,FALSE))</f>
        <v/>
      </c>
      <c r="H122" s="3" t="str">
        <f>IF(ISNA(VLOOKUP(D122,'Project Information'!$A$2:$K$59,6,FALSE)),"",VLOOKUP(D122,'Project Information'!$A$2:$K$59,6,FALSE))</f>
        <v/>
      </c>
      <c r="I122" s="3" t="str">
        <f>IF(ISNA(VLOOKUP(D122,'Project Information'!$A$2:$K$59,7,FALSE)),"",VLOOKUP(D122,'Project Information'!$A$2:$K$59,7,FALSE))</f>
        <v/>
      </c>
      <c r="J122" s="3" t="str">
        <f>IF(ISNA(VLOOKUP(D122,'Project Information'!$A$2:$K$59,8,FALSE)),"",VLOOKUP(D122,'Project Information'!$A$2:$K$59,8,FALSE))</f>
        <v/>
      </c>
      <c r="K122" s="21" t="str">
        <f>IF(ISNA(VLOOKUP(D122,'Project Information'!$A$2:$K$59,10,FALSE)),"",VLOOKUP(D122,'Project Information'!$A$2:$K$59,10,FALSE))</f>
        <v/>
      </c>
      <c r="L122" s="3" t="str">
        <f>IF(ISNA(VLOOKUP(D122,'Project Information'!$A$2:$K$59,11,FALSE)),"",VLOOKUP(D122,'Project Information'!$A$2:$K$59,11,FALSE))</f>
        <v/>
      </c>
      <c r="M122" s="3"/>
      <c r="N122" s="39"/>
      <c r="O122" s="10" t="str">
        <f>IF(ISNA(VLOOKUP(N122,Table1[[ID]:[Last Name]],2,FALSE)),"",VLOOKUP(N122,Table1[[ID]:[Last Name]],2,FALSE))</f>
        <v/>
      </c>
      <c r="P122" s="23" t="str">
        <f>IF(ISNA(VLOOKUP(N122,Table1[[ID]:[Email2]],3,FALSE)),"",VLOOKUP(N122,Table1[[ID]:[Email2]],3,FALSE))</f>
        <v/>
      </c>
    </row>
    <row r="123" spans="1:16" x14ac:dyDescent="0.25">
      <c r="A123" t="str">
        <f t="shared" si="216"/>
        <v>Sunday April 10th</v>
      </c>
      <c r="B123" s="20" t="str">
        <f t="shared" si="217"/>
        <v>10:40am - 11am</v>
      </c>
      <c r="D123" s="4">
        <f>D122</f>
        <v>0</v>
      </c>
      <c r="E123" t="str">
        <f>E122</f>
        <v/>
      </c>
      <c r="F123" t="str">
        <f t="shared" ref="F123:L123" si="218">F122</f>
        <v/>
      </c>
      <c r="G123" t="str">
        <f t="shared" si="218"/>
        <v/>
      </c>
      <c r="H123" t="str">
        <f t="shared" si="218"/>
        <v/>
      </c>
      <c r="I123" t="str">
        <f t="shared" si="218"/>
        <v/>
      </c>
      <c r="J123" t="str">
        <f t="shared" si="218"/>
        <v/>
      </c>
      <c r="K123" t="str">
        <f t="shared" si="218"/>
        <v/>
      </c>
      <c r="L123" t="str">
        <f t="shared" si="218"/>
        <v/>
      </c>
      <c r="N123" s="40"/>
      <c r="O123" s="12" t="str">
        <f>IF(ISNA(VLOOKUP(N123,Table1[[ID]:[Last Name]],2,FALSE)),"",VLOOKUP(N123,Table1[[ID]:[Last Name]],2,FALSE))</f>
        <v/>
      </c>
      <c r="P123" s="22" t="str">
        <f>IF(ISNA(VLOOKUP(N123,Table1[[ID]:[Email2]],3,FALSE)),"",VLOOKUP(N123,Table1[[ID]:[Email2]],3,FALSE))</f>
        <v/>
      </c>
    </row>
    <row r="124" spans="1:16" x14ac:dyDescent="0.25">
      <c r="A124" t="str">
        <f t="shared" si="216"/>
        <v>Sunday April 10th</v>
      </c>
      <c r="B124" s="20" t="str">
        <f t="shared" si="217"/>
        <v>10:40am - 11am</v>
      </c>
      <c r="D124" s="4">
        <f t="shared" ref="D124:D126" si="219">D123</f>
        <v>0</v>
      </c>
      <c r="E124" t="str">
        <f t="shared" ref="E124:L126" si="220">E123</f>
        <v/>
      </c>
      <c r="F124" t="str">
        <f t="shared" si="220"/>
        <v/>
      </c>
      <c r="G124" t="str">
        <f t="shared" si="220"/>
        <v/>
      </c>
      <c r="H124" t="str">
        <f t="shared" si="220"/>
        <v/>
      </c>
      <c r="I124" t="str">
        <f t="shared" si="220"/>
        <v/>
      </c>
      <c r="J124" t="str">
        <f t="shared" si="220"/>
        <v/>
      </c>
      <c r="K124" t="str">
        <f t="shared" si="220"/>
        <v/>
      </c>
      <c r="L124" t="str">
        <f t="shared" si="220"/>
        <v/>
      </c>
      <c r="N124" s="40"/>
      <c r="O124" s="12" t="str">
        <f>IF(ISNA(VLOOKUP(N124,Table1[[ID]:[Last Name]],2,FALSE)),"",VLOOKUP(N124,Table1[[ID]:[Last Name]],2,FALSE))</f>
        <v/>
      </c>
      <c r="P124" s="22" t="str">
        <f>IF(ISNA(VLOOKUP(N124,Table1[[ID]:[Email2]],3,FALSE)),"",VLOOKUP(N124,Table1[[ID]:[Email2]],3,FALSE))</f>
        <v/>
      </c>
    </row>
    <row r="125" spans="1:16" x14ac:dyDescent="0.25">
      <c r="A125" t="str">
        <f t="shared" si="216"/>
        <v>Sunday April 10th</v>
      </c>
      <c r="B125" s="20" t="str">
        <f t="shared" si="217"/>
        <v>10:40am - 11am</v>
      </c>
      <c r="D125" s="4">
        <f t="shared" si="219"/>
        <v>0</v>
      </c>
      <c r="E125" t="str">
        <f t="shared" si="220"/>
        <v/>
      </c>
      <c r="F125" t="str">
        <f t="shared" si="220"/>
        <v/>
      </c>
      <c r="G125" t="str">
        <f t="shared" si="220"/>
        <v/>
      </c>
      <c r="H125" t="str">
        <f t="shared" si="220"/>
        <v/>
      </c>
      <c r="I125" t="str">
        <f t="shared" si="220"/>
        <v/>
      </c>
      <c r="J125" t="str">
        <f t="shared" si="220"/>
        <v/>
      </c>
      <c r="K125" t="str">
        <f t="shared" si="220"/>
        <v/>
      </c>
      <c r="L125" t="str">
        <f t="shared" si="220"/>
        <v/>
      </c>
      <c r="N125" s="40"/>
      <c r="O125" s="12" t="str">
        <f>IF(ISNA(VLOOKUP(N125,Table1[[ID]:[Last Name]],2,FALSE)),"",VLOOKUP(N125,Table1[[ID]:[Last Name]],2,FALSE))</f>
        <v/>
      </c>
      <c r="P125" s="22" t="str">
        <f>IF(ISNA(VLOOKUP(N125,Table1[[ID]:[Email2]],3,FALSE)),"",VLOOKUP(N125,Table1[[ID]:[Email2]],3,FALSE))</f>
        <v/>
      </c>
    </row>
    <row r="126" spans="1:16" x14ac:dyDescent="0.25">
      <c r="A126" t="str">
        <f t="shared" si="216"/>
        <v>Sunday April 10th</v>
      </c>
      <c r="B126" s="20" t="str">
        <f t="shared" si="217"/>
        <v>10:40am - 11am</v>
      </c>
      <c r="D126" s="4">
        <f t="shared" si="219"/>
        <v>0</v>
      </c>
      <c r="E126" t="str">
        <f t="shared" si="220"/>
        <v/>
      </c>
      <c r="F126" t="str">
        <f t="shared" si="220"/>
        <v/>
      </c>
      <c r="G126" t="str">
        <f t="shared" si="220"/>
        <v/>
      </c>
      <c r="H126" t="str">
        <f t="shared" si="220"/>
        <v/>
      </c>
      <c r="I126" t="str">
        <f t="shared" si="220"/>
        <v/>
      </c>
      <c r="J126" t="str">
        <f t="shared" si="220"/>
        <v/>
      </c>
      <c r="K126" t="str">
        <f t="shared" si="220"/>
        <v/>
      </c>
      <c r="L126" t="str">
        <f t="shared" si="220"/>
        <v/>
      </c>
      <c r="N126" s="40"/>
      <c r="O126" s="12" t="str">
        <f>IF(ISNA(VLOOKUP(N126,Table1[[ID]:[Last Name]],2,FALSE)),"",VLOOKUP(N126,Table1[[ID]:[Last Name]],2,FALSE))</f>
        <v/>
      </c>
      <c r="P126" s="22" t="str">
        <f>IF(ISNA(VLOOKUP(N126,Table1[[ID]:[Email2]],3,FALSE)),"",VLOOKUP(N126,Table1[[ID]:[Email2]],3,FALSE))</f>
        <v/>
      </c>
    </row>
    <row r="127" spans="1:16" x14ac:dyDescent="0.25">
      <c r="A127" t="str">
        <f t="shared" si="216"/>
        <v>Sunday April 10th</v>
      </c>
      <c r="B127" s="20" t="str">
        <f t="shared" si="217"/>
        <v>10:40am - 11am</v>
      </c>
      <c r="D127" s="5">
        <f>D122</f>
        <v>0</v>
      </c>
      <c r="E127" s="6" t="str">
        <f>E122</f>
        <v/>
      </c>
      <c r="F127" s="6" t="str">
        <f t="shared" ref="F127:L127" si="221">F122</f>
        <v/>
      </c>
      <c r="G127" s="6" t="str">
        <f t="shared" si="221"/>
        <v/>
      </c>
      <c r="H127" s="6" t="str">
        <f t="shared" si="221"/>
        <v/>
      </c>
      <c r="I127" s="6" t="str">
        <f t="shared" si="221"/>
        <v/>
      </c>
      <c r="J127" s="6" t="str">
        <f t="shared" si="221"/>
        <v/>
      </c>
      <c r="K127" s="6" t="str">
        <f t="shared" si="221"/>
        <v/>
      </c>
      <c r="L127" s="6" t="str">
        <f t="shared" si="221"/>
        <v/>
      </c>
      <c r="M127" s="6"/>
      <c r="N127" s="41"/>
      <c r="O127" s="11" t="str">
        <f>IF(ISNA(VLOOKUP(N127,Table1[[ID]:[Last Name]],2,FALSE)),"",VLOOKUP(N127,Table1[[ID]:[Last Name]],2,FALSE))</f>
        <v/>
      </c>
      <c r="P127" s="24" t="str">
        <f>IF(ISNA(VLOOKUP(N127,Table1[[ID]:[Email2]],3,FALSE)),"",VLOOKUP(N127,Table1[[ID]:[Email2]],3,FALSE))</f>
        <v/>
      </c>
    </row>
    <row r="128" spans="1:16" x14ac:dyDescent="0.25">
      <c r="B128" s="17"/>
    </row>
    <row r="129" spans="1:16" x14ac:dyDescent="0.25">
      <c r="A129" t="str">
        <f t="shared" ref="A129:A134" si="222">$A$6</f>
        <v>Sunday April 10th</v>
      </c>
      <c r="B129" s="20" t="str">
        <f t="shared" ref="B129:B134" si="223">$B$94</f>
        <v>10:40am - 11am</v>
      </c>
      <c r="D129" s="38"/>
      <c r="E129" s="3" t="str">
        <f>IF(ISNA(VLOOKUP(D129,'Project Information'!$A$2:$K$59,2,FALSE)),"",VLOOKUP(D129,'Project Information'!$A$2:$K$59,2,FALSE))</f>
        <v/>
      </c>
      <c r="F129" s="3" t="str">
        <f>IF(ISNA(VLOOKUP(D129,'Project Information'!$A$2:$K$59,3,FALSE)),"",VLOOKUP(D129,'Project Information'!$A$2:$K$59,3,FALSE))</f>
        <v/>
      </c>
      <c r="G129" s="3" t="str">
        <f>IF(ISNA(VLOOKUP(D129,'Project Information'!$A$2:$K$59,4,FALSE)),"",VLOOKUP(D129,'Project Information'!$A$2:$K$59,4,FALSE))</f>
        <v/>
      </c>
      <c r="H129" s="3" t="str">
        <f>IF(ISNA(VLOOKUP(D129,'Project Information'!$A$2:$K$59,6,FALSE)),"",VLOOKUP(D129,'Project Information'!$A$2:$K$59,6,FALSE))</f>
        <v/>
      </c>
      <c r="I129" s="3" t="str">
        <f>IF(ISNA(VLOOKUP(D129,'Project Information'!$A$2:$K$59,7,FALSE)),"",VLOOKUP(D129,'Project Information'!$A$2:$K$59,7,FALSE))</f>
        <v/>
      </c>
      <c r="J129" s="3" t="str">
        <f>IF(ISNA(VLOOKUP(D129,'Project Information'!$A$2:$K$59,8,FALSE)),"",VLOOKUP(D129,'Project Information'!$A$2:$K$59,8,FALSE))</f>
        <v/>
      </c>
      <c r="K129" s="21" t="str">
        <f>IF(ISNA(VLOOKUP(D129,'Project Information'!$A$2:$K$59,10,FALSE)),"",VLOOKUP(D129,'Project Information'!$A$2:$K$59,10,FALSE))</f>
        <v/>
      </c>
      <c r="L129" s="3" t="str">
        <f>IF(ISNA(VLOOKUP(D129,'Project Information'!$A$2:$K$59,11,FALSE)),"",VLOOKUP(D129,'Project Information'!$A$2:$K$59,11,FALSE))</f>
        <v/>
      </c>
      <c r="M129" s="3"/>
      <c r="N129" s="39"/>
      <c r="O129" s="10" t="str">
        <f>IF(ISNA(VLOOKUP(N129,Table1[[ID]:[Last Name]],2,FALSE)),"",VLOOKUP(N129,Table1[[ID]:[Last Name]],2,FALSE))</f>
        <v/>
      </c>
      <c r="P129" s="23" t="str">
        <f>IF(ISNA(VLOOKUP(N129,Table1[[ID]:[Email2]],3,FALSE)),"",VLOOKUP(N129,Table1[[ID]:[Email2]],3,FALSE))</f>
        <v/>
      </c>
    </row>
    <row r="130" spans="1:16" x14ac:dyDescent="0.25">
      <c r="A130" t="str">
        <f t="shared" si="222"/>
        <v>Sunday April 10th</v>
      </c>
      <c r="B130" s="20" t="str">
        <f t="shared" si="223"/>
        <v>10:40am - 11am</v>
      </c>
      <c r="D130" s="4">
        <f>D129</f>
        <v>0</v>
      </c>
      <c r="E130" t="str">
        <f>E129</f>
        <v/>
      </c>
      <c r="F130" t="str">
        <f t="shared" ref="F130:L130" si="224">F129</f>
        <v/>
      </c>
      <c r="G130" t="str">
        <f t="shared" si="224"/>
        <v/>
      </c>
      <c r="H130" t="str">
        <f t="shared" si="224"/>
        <v/>
      </c>
      <c r="I130" t="str">
        <f t="shared" si="224"/>
        <v/>
      </c>
      <c r="J130" t="str">
        <f t="shared" si="224"/>
        <v/>
      </c>
      <c r="K130" t="str">
        <f t="shared" si="224"/>
        <v/>
      </c>
      <c r="L130" t="str">
        <f t="shared" si="224"/>
        <v/>
      </c>
      <c r="N130" s="40"/>
      <c r="O130" s="12" t="str">
        <f>IF(ISNA(VLOOKUP(N130,Table1[[ID]:[Last Name]],2,FALSE)),"",VLOOKUP(N130,Table1[[ID]:[Last Name]],2,FALSE))</f>
        <v/>
      </c>
      <c r="P130" s="22" t="str">
        <f>IF(ISNA(VLOOKUP(N130,Table1[[ID]:[Email2]],3,FALSE)),"",VLOOKUP(N130,Table1[[ID]:[Email2]],3,FALSE))</f>
        <v/>
      </c>
    </row>
    <row r="131" spans="1:16" x14ac:dyDescent="0.25">
      <c r="A131" t="str">
        <f t="shared" si="222"/>
        <v>Sunday April 10th</v>
      </c>
      <c r="B131" s="20" t="str">
        <f t="shared" si="223"/>
        <v>10:40am - 11am</v>
      </c>
      <c r="D131" s="4">
        <f t="shared" ref="D131:D133" si="225">D130</f>
        <v>0</v>
      </c>
      <c r="E131" t="str">
        <f t="shared" ref="E131:L133" si="226">E130</f>
        <v/>
      </c>
      <c r="F131" t="str">
        <f t="shared" si="226"/>
        <v/>
      </c>
      <c r="G131" t="str">
        <f t="shared" si="226"/>
        <v/>
      </c>
      <c r="H131" t="str">
        <f t="shared" si="226"/>
        <v/>
      </c>
      <c r="I131" t="str">
        <f t="shared" si="226"/>
        <v/>
      </c>
      <c r="J131" t="str">
        <f t="shared" si="226"/>
        <v/>
      </c>
      <c r="K131" t="str">
        <f t="shared" si="226"/>
        <v/>
      </c>
      <c r="L131" t="str">
        <f t="shared" si="226"/>
        <v/>
      </c>
      <c r="N131" s="40"/>
      <c r="O131" s="12" t="str">
        <f>IF(ISNA(VLOOKUP(N131,Table1[[ID]:[Last Name]],2,FALSE)),"",VLOOKUP(N131,Table1[[ID]:[Last Name]],2,FALSE))</f>
        <v/>
      </c>
      <c r="P131" s="22" t="str">
        <f>IF(ISNA(VLOOKUP(N131,Table1[[ID]:[Email2]],3,FALSE)),"",VLOOKUP(N131,Table1[[ID]:[Email2]],3,FALSE))</f>
        <v/>
      </c>
    </row>
    <row r="132" spans="1:16" x14ac:dyDescent="0.25">
      <c r="A132" t="str">
        <f t="shared" si="222"/>
        <v>Sunday April 10th</v>
      </c>
      <c r="B132" s="20" t="str">
        <f t="shared" si="223"/>
        <v>10:40am - 11am</v>
      </c>
      <c r="D132" s="4">
        <f t="shared" si="225"/>
        <v>0</v>
      </c>
      <c r="E132" t="str">
        <f t="shared" si="226"/>
        <v/>
      </c>
      <c r="F132" t="str">
        <f t="shared" si="226"/>
        <v/>
      </c>
      <c r="G132" t="str">
        <f t="shared" si="226"/>
        <v/>
      </c>
      <c r="H132" t="str">
        <f t="shared" si="226"/>
        <v/>
      </c>
      <c r="I132" t="str">
        <f t="shared" si="226"/>
        <v/>
      </c>
      <c r="J132" t="str">
        <f t="shared" si="226"/>
        <v/>
      </c>
      <c r="K132" t="str">
        <f t="shared" si="226"/>
        <v/>
      </c>
      <c r="L132" t="str">
        <f t="shared" si="226"/>
        <v/>
      </c>
      <c r="N132" s="40"/>
      <c r="O132" s="12" t="str">
        <f>IF(ISNA(VLOOKUP(N132,Table1[[ID]:[Last Name]],2,FALSE)),"",VLOOKUP(N132,Table1[[ID]:[Last Name]],2,FALSE))</f>
        <v/>
      </c>
      <c r="P132" s="22" t="str">
        <f>IF(ISNA(VLOOKUP(N132,Table1[[ID]:[Email2]],3,FALSE)),"",VLOOKUP(N132,Table1[[ID]:[Email2]],3,FALSE))</f>
        <v/>
      </c>
    </row>
    <row r="133" spans="1:16" x14ac:dyDescent="0.25">
      <c r="A133" t="str">
        <f t="shared" si="222"/>
        <v>Sunday April 10th</v>
      </c>
      <c r="B133" s="20" t="str">
        <f t="shared" si="223"/>
        <v>10:40am - 11am</v>
      </c>
      <c r="D133" s="4">
        <f t="shared" si="225"/>
        <v>0</v>
      </c>
      <c r="E133" t="str">
        <f t="shared" si="226"/>
        <v/>
      </c>
      <c r="F133" t="str">
        <f t="shared" si="226"/>
        <v/>
      </c>
      <c r="G133" t="str">
        <f t="shared" si="226"/>
        <v/>
      </c>
      <c r="H133" t="str">
        <f t="shared" si="226"/>
        <v/>
      </c>
      <c r="I133" t="str">
        <f t="shared" si="226"/>
        <v/>
      </c>
      <c r="J133" t="str">
        <f t="shared" si="226"/>
        <v/>
      </c>
      <c r="K133" t="str">
        <f t="shared" si="226"/>
        <v/>
      </c>
      <c r="L133" t="str">
        <f t="shared" si="226"/>
        <v/>
      </c>
      <c r="N133" s="40"/>
      <c r="O133" s="12" t="str">
        <f>IF(ISNA(VLOOKUP(N133,Table1[[ID]:[Last Name]],2,FALSE)),"",VLOOKUP(N133,Table1[[ID]:[Last Name]],2,FALSE))</f>
        <v/>
      </c>
      <c r="P133" s="22" t="str">
        <f>IF(ISNA(VLOOKUP(N133,Table1[[ID]:[Email2]],3,FALSE)),"",VLOOKUP(N133,Table1[[ID]:[Email2]],3,FALSE))</f>
        <v/>
      </c>
    </row>
    <row r="134" spans="1:16" x14ac:dyDescent="0.25">
      <c r="A134" t="str">
        <f t="shared" si="222"/>
        <v>Sunday April 10th</v>
      </c>
      <c r="B134" s="20" t="str">
        <f t="shared" si="223"/>
        <v>10:40am - 11am</v>
      </c>
      <c r="D134" s="5">
        <f>D129</f>
        <v>0</v>
      </c>
      <c r="E134" s="6" t="str">
        <f>E129</f>
        <v/>
      </c>
      <c r="F134" s="6" t="str">
        <f t="shared" ref="F134:L134" si="227">F129</f>
        <v/>
      </c>
      <c r="G134" s="6" t="str">
        <f t="shared" si="227"/>
        <v/>
      </c>
      <c r="H134" s="6" t="str">
        <f t="shared" si="227"/>
        <v/>
      </c>
      <c r="I134" s="6" t="str">
        <f t="shared" si="227"/>
        <v/>
      </c>
      <c r="J134" s="6" t="str">
        <f t="shared" si="227"/>
        <v/>
      </c>
      <c r="K134" s="6" t="str">
        <f t="shared" si="227"/>
        <v/>
      </c>
      <c r="L134" s="6" t="str">
        <f t="shared" si="227"/>
        <v/>
      </c>
      <c r="M134" s="6"/>
      <c r="N134" s="41"/>
      <c r="O134" s="11" t="str">
        <f>IF(ISNA(VLOOKUP(N134,Table1[[ID]:[Last Name]],2,FALSE)),"",VLOOKUP(N134,Table1[[ID]:[Last Name]],2,FALSE))</f>
        <v/>
      </c>
      <c r="P134" s="24" t="str">
        <f>IF(ISNA(VLOOKUP(N134,Table1[[ID]:[Email2]],3,FALSE)),"",VLOOKUP(N134,Table1[[ID]:[Email2]],3,FALSE))</f>
        <v/>
      </c>
    </row>
    <row r="136" spans="1:16" s="14" customFormat="1" ht="6" customHeight="1" x14ac:dyDescent="0.25"/>
    <row r="138" spans="1:16" x14ac:dyDescent="0.25">
      <c r="A138" t="str">
        <f t="shared" ref="A138:A143" si="228">$A$6</f>
        <v>Sunday April 10th</v>
      </c>
      <c r="B138" s="16" t="s">
        <v>21</v>
      </c>
      <c r="D138" s="38"/>
      <c r="E138" s="3" t="str">
        <f>IF(ISNA(VLOOKUP(D138,'Project Information'!$A$2:$K$59,2,FALSE)),"",VLOOKUP(D138,'Project Information'!$A$2:$K$59,2,FALSE))</f>
        <v/>
      </c>
      <c r="F138" s="3" t="str">
        <f>IF(ISNA(VLOOKUP(D138,'Project Information'!$A$2:$K$59,3,FALSE)),"",VLOOKUP(D138,'Project Information'!$A$2:$K$59,3,FALSE))</f>
        <v/>
      </c>
      <c r="G138" s="3" t="str">
        <f>IF(ISNA(VLOOKUP(D138,'Project Information'!$A$2:$K$59,4,FALSE)),"",VLOOKUP(D138,'Project Information'!$A$2:$K$59,4,FALSE))</f>
        <v/>
      </c>
      <c r="H138" s="3" t="str">
        <f>IF(ISNA(VLOOKUP(D138,'Project Information'!$A$2:$K$59,6,FALSE)),"",VLOOKUP(D138,'Project Information'!$A$2:$K$59,6,FALSE))</f>
        <v/>
      </c>
      <c r="I138" s="3" t="str">
        <f>IF(ISNA(VLOOKUP(D138,'Project Information'!$A$2:$K$59,7,FALSE)),"",VLOOKUP(D138,'Project Information'!$A$2:$K$59,7,FALSE))</f>
        <v/>
      </c>
      <c r="J138" s="3" t="str">
        <f>IF(ISNA(VLOOKUP(D138,'Project Information'!$A$2:$K$59,8,FALSE)),"",VLOOKUP(D138,'Project Information'!$A$2:$K$59,8,FALSE))</f>
        <v/>
      </c>
      <c r="K138" s="21" t="str">
        <f>IF(ISNA(VLOOKUP(D138,'Project Information'!$A$2:$K$59,10,FALSE)),"",VLOOKUP(D138,'Project Information'!$A$2:$K$59,10,FALSE))</f>
        <v/>
      </c>
      <c r="L138" s="3" t="str">
        <f>IF(ISNA(VLOOKUP(D138,'Project Information'!$A$2:$K$59,11,FALSE)),"",VLOOKUP(D138,'Project Information'!$A$2:$K$59,11,FALSE))</f>
        <v/>
      </c>
      <c r="M138" s="3"/>
      <c r="N138" s="39"/>
      <c r="O138" s="10" t="str">
        <f>IF(ISNA(VLOOKUP(N138,Table1[[ID]:[Last Name]],2,FALSE)),"",VLOOKUP(N138,Table1[[ID]:[Last Name]],2,FALSE))</f>
        <v/>
      </c>
      <c r="P138" s="23" t="str">
        <f>IF(ISNA(VLOOKUP(N138,Table1[[ID]:[Email2]],3,FALSE)),"",VLOOKUP(N138,Table1[[ID]:[Email2]],3,FALSE))</f>
        <v/>
      </c>
    </row>
    <row r="139" spans="1:16" x14ac:dyDescent="0.25">
      <c r="A139" t="str">
        <f t="shared" si="228"/>
        <v>Sunday April 10th</v>
      </c>
      <c r="B139" s="16" t="str">
        <f>$B$138</f>
        <v>11am - 11:20am</v>
      </c>
      <c r="D139" s="4">
        <f>D138</f>
        <v>0</v>
      </c>
      <c r="E139" t="str">
        <f>E138</f>
        <v/>
      </c>
      <c r="F139" t="str">
        <f t="shared" ref="F139:L139" si="229">F138</f>
        <v/>
      </c>
      <c r="G139" t="str">
        <f t="shared" si="229"/>
        <v/>
      </c>
      <c r="H139" t="str">
        <f t="shared" si="229"/>
        <v/>
      </c>
      <c r="I139" t="str">
        <f t="shared" si="229"/>
        <v/>
      </c>
      <c r="J139" t="str">
        <f t="shared" si="229"/>
        <v/>
      </c>
      <c r="K139" t="str">
        <f t="shared" si="229"/>
        <v/>
      </c>
      <c r="L139" t="str">
        <f t="shared" si="229"/>
        <v/>
      </c>
      <c r="N139" s="40"/>
      <c r="O139" s="12" t="str">
        <f>IF(ISNA(VLOOKUP(N139,Table1[[ID]:[Last Name]],2,FALSE)),"",VLOOKUP(N139,Table1[[ID]:[Last Name]],2,FALSE))</f>
        <v/>
      </c>
      <c r="P139" s="22" t="str">
        <f>IF(ISNA(VLOOKUP(N139,Table1[[ID]:[Email2]],3,FALSE)),"",VLOOKUP(N139,Table1[[ID]:[Email2]],3,FALSE))</f>
        <v/>
      </c>
    </row>
    <row r="140" spans="1:16" x14ac:dyDescent="0.25">
      <c r="A140" t="str">
        <f t="shared" si="228"/>
        <v>Sunday April 10th</v>
      </c>
      <c r="B140" s="16" t="str">
        <f t="shared" ref="B140:B142" si="230">$B$138</f>
        <v>11am - 11:20am</v>
      </c>
      <c r="D140" s="4">
        <f t="shared" ref="D140:D142" si="231">D139</f>
        <v>0</v>
      </c>
      <c r="E140" t="str">
        <f t="shared" ref="E140:L142" si="232">E139</f>
        <v/>
      </c>
      <c r="F140" t="str">
        <f t="shared" si="232"/>
        <v/>
      </c>
      <c r="G140" t="str">
        <f t="shared" si="232"/>
        <v/>
      </c>
      <c r="H140" t="str">
        <f t="shared" si="232"/>
        <v/>
      </c>
      <c r="I140" t="str">
        <f t="shared" si="232"/>
        <v/>
      </c>
      <c r="J140" t="str">
        <f t="shared" si="232"/>
        <v/>
      </c>
      <c r="K140" t="str">
        <f t="shared" si="232"/>
        <v/>
      </c>
      <c r="L140" t="str">
        <f t="shared" si="232"/>
        <v/>
      </c>
      <c r="N140" s="40"/>
      <c r="O140" s="12" t="str">
        <f>IF(ISNA(VLOOKUP(N140,Table1[[ID]:[Last Name]],2,FALSE)),"",VLOOKUP(N140,Table1[[ID]:[Last Name]],2,FALSE))</f>
        <v/>
      </c>
      <c r="P140" s="22" t="str">
        <f>IF(ISNA(VLOOKUP(N140,Table1[[ID]:[Email2]],3,FALSE)),"",VLOOKUP(N140,Table1[[ID]:[Email2]],3,FALSE))</f>
        <v/>
      </c>
    </row>
    <row r="141" spans="1:16" x14ac:dyDescent="0.25">
      <c r="A141" t="str">
        <f t="shared" si="228"/>
        <v>Sunday April 10th</v>
      </c>
      <c r="B141" s="16" t="str">
        <f t="shared" si="230"/>
        <v>11am - 11:20am</v>
      </c>
      <c r="D141" s="4">
        <f t="shared" si="231"/>
        <v>0</v>
      </c>
      <c r="E141" t="str">
        <f t="shared" si="232"/>
        <v/>
      </c>
      <c r="F141" t="str">
        <f t="shared" si="232"/>
        <v/>
      </c>
      <c r="G141" t="str">
        <f t="shared" si="232"/>
        <v/>
      </c>
      <c r="H141" t="str">
        <f t="shared" si="232"/>
        <v/>
      </c>
      <c r="I141" t="str">
        <f t="shared" si="232"/>
        <v/>
      </c>
      <c r="J141" t="str">
        <f t="shared" si="232"/>
        <v/>
      </c>
      <c r="K141" t="str">
        <f t="shared" si="232"/>
        <v/>
      </c>
      <c r="L141" t="str">
        <f t="shared" si="232"/>
        <v/>
      </c>
      <c r="N141" s="40"/>
      <c r="O141" s="12" t="str">
        <f>IF(ISNA(VLOOKUP(N141,Table1[[ID]:[Last Name]],2,FALSE)),"",VLOOKUP(N141,Table1[[ID]:[Last Name]],2,FALSE))</f>
        <v/>
      </c>
      <c r="P141" s="22" t="str">
        <f>IF(ISNA(VLOOKUP(N141,Table1[[ID]:[Email2]],3,FALSE)),"",VLOOKUP(N141,Table1[[ID]:[Email2]],3,FALSE))</f>
        <v/>
      </c>
    </row>
    <row r="142" spans="1:16" x14ac:dyDescent="0.25">
      <c r="A142" t="str">
        <f t="shared" si="228"/>
        <v>Sunday April 10th</v>
      </c>
      <c r="B142" s="16" t="str">
        <f t="shared" si="230"/>
        <v>11am - 11:20am</v>
      </c>
      <c r="D142" s="4">
        <f t="shared" si="231"/>
        <v>0</v>
      </c>
      <c r="E142" t="str">
        <f t="shared" si="232"/>
        <v/>
      </c>
      <c r="F142" t="str">
        <f t="shared" si="232"/>
        <v/>
      </c>
      <c r="G142" t="str">
        <f t="shared" si="232"/>
        <v/>
      </c>
      <c r="H142" t="str">
        <f t="shared" si="232"/>
        <v/>
      </c>
      <c r="I142" t="str">
        <f t="shared" si="232"/>
        <v/>
      </c>
      <c r="J142" t="str">
        <f t="shared" si="232"/>
        <v/>
      </c>
      <c r="K142" t="str">
        <f t="shared" si="232"/>
        <v/>
      </c>
      <c r="L142" t="str">
        <f t="shared" si="232"/>
        <v/>
      </c>
      <c r="N142" s="40"/>
      <c r="O142" s="12" t="str">
        <f>IF(ISNA(VLOOKUP(N142,Table1[[ID]:[Last Name]],2,FALSE)),"",VLOOKUP(N142,Table1[[ID]:[Last Name]],2,FALSE))</f>
        <v/>
      </c>
      <c r="P142" s="22" t="str">
        <f>IF(ISNA(VLOOKUP(N142,Table1[[ID]:[Email2]],3,FALSE)),"",VLOOKUP(N142,Table1[[ID]:[Email2]],3,FALSE))</f>
        <v/>
      </c>
    </row>
    <row r="143" spans="1:16" x14ac:dyDescent="0.25">
      <c r="A143" t="str">
        <f t="shared" si="228"/>
        <v>Sunday April 10th</v>
      </c>
      <c r="B143" s="16" t="str">
        <f>$B$138</f>
        <v>11am - 11:20am</v>
      </c>
      <c r="D143" s="5">
        <f>D138</f>
        <v>0</v>
      </c>
      <c r="E143" s="6" t="str">
        <f>E138</f>
        <v/>
      </c>
      <c r="F143" s="6" t="str">
        <f t="shared" ref="F143:L143" si="233">F138</f>
        <v/>
      </c>
      <c r="G143" s="6" t="str">
        <f t="shared" si="233"/>
        <v/>
      </c>
      <c r="H143" s="6" t="str">
        <f t="shared" si="233"/>
        <v/>
      </c>
      <c r="I143" s="6" t="str">
        <f t="shared" si="233"/>
        <v/>
      </c>
      <c r="J143" s="6" t="str">
        <f t="shared" si="233"/>
        <v/>
      </c>
      <c r="K143" s="6" t="str">
        <f t="shared" si="233"/>
        <v/>
      </c>
      <c r="L143" s="6" t="str">
        <f t="shared" si="233"/>
        <v/>
      </c>
      <c r="M143" s="6"/>
      <c r="N143" s="41"/>
      <c r="O143" s="11" t="str">
        <f>IF(ISNA(VLOOKUP(N143,Table1[[ID]:[Last Name]],2,FALSE)),"",VLOOKUP(N143,Table1[[ID]:[Last Name]],2,FALSE))</f>
        <v/>
      </c>
      <c r="P143" s="24" t="str">
        <f>IF(ISNA(VLOOKUP(N143,Table1[[ID]:[Email2]],3,FALSE)),"",VLOOKUP(N143,Table1[[ID]:[Email2]],3,FALSE))</f>
        <v/>
      </c>
    </row>
    <row r="144" spans="1:16" x14ac:dyDescent="0.25">
      <c r="B144" s="17"/>
    </row>
    <row r="145" spans="1:16" x14ac:dyDescent="0.25">
      <c r="A145" t="str">
        <f t="shared" ref="A145:A150" si="234">$A$6</f>
        <v>Sunday April 10th</v>
      </c>
      <c r="B145" s="16" t="str">
        <f t="shared" ref="B145:B150" si="235">$B$138</f>
        <v>11am - 11:20am</v>
      </c>
      <c r="D145" s="38"/>
      <c r="E145" s="3" t="str">
        <f>IF(ISNA(VLOOKUP(D145,'Project Information'!$A$2:$K$59,2,FALSE)),"",VLOOKUP(D145,'Project Information'!$A$2:$K$59,2,FALSE))</f>
        <v/>
      </c>
      <c r="F145" s="3" t="str">
        <f>IF(ISNA(VLOOKUP(D145,'Project Information'!$A$2:$K$59,3,FALSE)),"",VLOOKUP(D145,'Project Information'!$A$2:$K$59,3,FALSE))</f>
        <v/>
      </c>
      <c r="G145" s="3" t="str">
        <f>IF(ISNA(VLOOKUP(D145,'Project Information'!$A$2:$K$59,4,FALSE)),"",VLOOKUP(D145,'Project Information'!$A$2:$K$59,4,FALSE))</f>
        <v/>
      </c>
      <c r="H145" s="3" t="str">
        <f>IF(ISNA(VLOOKUP(D145,'Project Information'!$A$2:$K$59,6,FALSE)),"",VLOOKUP(D145,'Project Information'!$A$2:$K$59,6,FALSE))</f>
        <v/>
      </c>
      <c r="I145" s="3" t="str">
        <f>IF(ISNA(VLOOKUP(D145,'Project Information'!$A$2:$K$59,7,FALSE)),"",VLOOKUP(D145,'Project Information'!$A$2:$K$59,7,FALSE))</f>
        <v/>
      </c>
      <c r="J145" s="3" t="str">
        <f>IF(ISNA(VLOOKUP(D145,'Project Information'!$A$2:$K$59,8,FALSE)),"",VLOOKUP(D145,'Project Information'!$A$2:$K$59,8,FALSE))</f>
        <v/>
      </c>
      <c r="K145" s="21" t="str">
        <f>IF(ISNA(VLOOKUP(D145,'Project Information'!$A$2:$K$59,10,FALSE)),"",VLOOKUP(D145,'Project Information'!$A$2:$K$59,10,FALSE))</f>
        <v/>
      </c>
      <c r="L145" s="3" t="str">
        <f>IF(ISNA(VLOOKUP(D145,'Project Information'!$A$2:$K$59,11,FALSE)),"",VLOOKUP(D145,'Project Information'!$A$2:$K$59,11,FALSE))</f>
        <v/>
      </c>
      <c r="M145" s="3"/>
      <c r="N145" s="39"/>
      <c r="O145" s="10" t="str">
        <f>IF(ISNA(VLOOKUP(N145,Table1[[ID]:[Last Name]],2,FALSE)),"",VLOOKUP(N145,Table1[[ID]:[Last Name]],2,FALSE))</f>
        <v/>
      </c>
      <c r="P145" s="23" t="str">
        <f>IF(ISNA(VLOOKUP(N145,Table1[[ID]:[Email2]],3,FALSE)),"",VLOOKUP(N145,Table1[[ID]:[Email2]],3,FALSE))</f>
        <v/>
      </c>
    </row>
    <row r="146" spans="1:16" x14ac:dyDescent="0.25">
      <c r="A146" t="str">
        <f t="shared" si="234"/>
        <v>Sunday April 10th</v>
      </c>
      <c r="B146" s="16" t="str">
        <f t="shared" si="235"/>
        <v>11am - 11:20am</v>
      </c>
      <c r="D146" s="4">
        <f>D145</f>
        <v>0</v>
      </c>
      <c r="E146" t="str">
        <f>E145</f>
        <v/>
      </c>
      <c r="F146" t="str">
        <f t="shared" ref="F146:L146" si="236">F145</f>
        <v/>
      </c>
      <c r="G146" t="str">
        <f t="shared" si="236"/>
        <v/>
      </c>
      <c r="H146" t="str">
        <f t="shared" si="236"/>
        <v/>
      </c>
      <c r="I146" t="str">
        <f t="shared" si="236"/>
        <v/>
      </c>
      <c r="J146" t="str">
        <f t="shared" si="236"/>
        <v/>
      </c>
      <c r="K146" t="str">
        <f t="shared" si="236"/>
        <v/>
      </c>
      <c r="L146" t="str">
        <f t="shared" si="236"/>
        <v/>
      </c>
      <c r="N146" s="40"/>
      <c r="O146" s="12" t="str">
        <f>IF(ISNA(VLOOKUP(N146,Table1[[ID]:[Last Name]],2,FALSE)),"",VLOOKUP(N146,Table1[[ID]:[Last Name]],2,FALSE))</f>
        <v/>
      </c>
      <c r="P146" s="22" t="str">
        <f>IF(ISNA(VLOOKUP(N146,Table1[[ID]:[Email2]],3,FALSE)),"",VLOOKUP(N146,Table1[[ID]:[Email2]],3,FALSE))</f>
        <v/>
      </c>
    </row>
    <row r="147" spans="1:16" x14ac:dyDescent="0.25">
      <c r="A147" t="str">
        <f t="shared" si="234"/>
        <v>Sunday April 10th</v>
      </c>
      <c r="B147" s="16" t="str">
        <f t="shared" si="235"/>
        <v>11am - 11:20am</v>
      </c>
      <c r="D147" s="4">
        <f t="shared" ref="D147:D149" si="237">D146</f>
        <v>0</v>
      </c>
      <c r="E147" t="str">
        <f t="shared" ref="E147:L149" si="238">E146</f>
        <v/>
      </c>
      <c r="F147" t="str">
        <f t="shared" si="238"/>
        <v/>
      </c>
      <c r="G147" t="str">
        <f t="shared" si="238"/>
        <v/>
      </c>
      <c r="H147" t="str">
        <f t="shared" si="238"/>
        <v/>
      </c>
      <c r="I147" t="str">
        <f t="shared" si="238"/>
        <v/>
      </c>
      <c r="J147" t="str">
        <f t="shared" si="238"/>
        <v/>
      </c>
      <c r="K147" t="str">
        <f t="shared" si="238"/>
        <v/>
      </c>
      <c r="L147" t="str">
        <f t="shared" si="238"/>
        <v/>
      </c>
      <c r="N147" s="40"/>
      <c r="O147" s="12" t="str">
        <f>IF(ISNA(VLOOKUP(N147,Table1[[ID]:[Last Name]],2,FALSE)),"",VLOOKUP(N147,Table1[[ID]:[Last Name]],2,FALSE))</f>
        <v/>
      </c>
      <c r="P147" s="22" t="str">
        <f>IF(ISNA(VLOOKUP(N147,Table1[[ID]:[Email2]],3,FALSE)),"",VLOOKUP(N147,Table1[[ID]:[Email2]],3,FALSE))</f>
        <v/>
      </c>
    </row>
    <row r="148" spans="1:16" x14ac:dyDescent="0.25">
      <c r="A148" t="str">
        <f t="shared" si="234"/>
        <v>Sunday April 10th</v>
      </c>
      <c r="B148" s="16" t="str">
        <f t="shared" si="235"/>
        <v>11am - 11:20am</v>
      </c>
      <c r="D148" s="4">
        <f t="shared" si="237"/>
        <v>0</v>
      </c>
      <c r="E148" t="str">
        <f t="shared" si="238"/>
        <v/>
      </c>
      <c r="F148" t="str">
        <f t="shared" si="238"/>
        <v/>
      </c>
      <c r="G148" t="str">
        <f t="shared" si="238"/>
        <v/>
      </c>
      <c r="H148" t="str">
        <f t="shared" si="238"/>
        <v/>
      </c>
      <c r="I148" t="str">
        <f t="shared" si="238"/>
        <v/>
      </c>
      <c r="J148" t="str">
        <f t="shared" si="238"/>
        <v/>
      </c>
      <c r="K148" t="str">
        <f t="shared" si="238"/>
        <v/>
      </c>
      <c r="L148" t="str">
        <f t="shared" si="238"/>
        <v/>
      </c>
      <c r="N148" s="40"/>
      <c r="O148" s="12" t="str">
        <f>IF(ISNA(VLOOKUP(N148,Table1[[ID]:[Last Name]],2,FALSE)),"",VLOOKUP(N148,Table1[[ID]:[Last Name]],2,FALSE))</f>
        <v/>
      </c>
      <c r="P148" s="22" t="str">
        <f>IF(ISNA(VLOOKUP(N148,Table1[[ID]:[Email2]],3,FALSE)),"",VLOOKUP(N148,Table1[[ID]:[Email2]],3,FALSE))</f>
        <v/>
      </c>
    </row>
    <row r="149" spans="1:16" x14ac:dyDescent="0.25">
      <c r="A149" t="str">
        <f t="shared" si="234"/>
        <v>Sunday April 10th</v>
      </c>
      <c r="B149" s="16" t="str">
        <f t="shared" si="235"/>
        <v>11am - 11:20am</v>
      </c>
      <c r="D149" s="4">
        <f t="shared" si="237"/>
        <v>0</v>
      </c>
      <c r="E149" t="str">
        <f t="shared" si="238"/>
        <v/>
      </c>
      <c r="F149" t="str">
        <f t="shared" si="238"/>
        <v/>
      </c>
      <c r="G149" t="str">
        <f t="shared" si="238"/>
        <v/>
      </c>
      <c r="H149" t="str">
        <f t="shared" si="238"/>
        <v/>
      </c>
      <c r="I149" t="str">
        <f t="shared" si="238"/>
        <v/>
      </c>
      <c r="J149" t="str">
        <f t="shared" si="238"/>
        <v/>
      </c>
      <c r="K149" t="str">
        <f t="shared" si="238"/>
        <v/>
      </c>
      <c r="L149" t="str">
        <f t="shared" si="238"/>
        <v/>
      </c>
      <c r="N149" s="40"/>
      <c r="O149" s="12" t="str">
        <f>IF(ISNA(VLOOKUP(N149,Table1[[ID]:[Last Name]],2,FALSE)),"",VLOOKUP(N149,Table1[[ID]:[Last Name]],2,FALSE))</f>
        <v/>
      </c>
      <c r="P149" s="22" t="str">
        <f>IF(ISNA(VLOOKUP(N149,Table1[[ID]:[Email2]],3,FALSE)),"",VLOOKUP(N149,Table1[[ID]:[Email2]],3,FALSE))</f>
        <v/>
      </c>
    </row>
    <row r="150" spans="1:16" x14ac:dyDescent="0.25">
      <c r="A150" t="str">
        <f t="shared" si="234"/>
        <v>Sunday April 10th</v>
      </c>
      <c r="B150" s="16" t="str">
        <f t="shared" si="235"/>
        <v>11am - 11:20am</v>
      </c>
      <c r="D150" s="5">
        <f>D145</f>
        <v>0</v>
      </c>
      <c r="E150" s="6" t="str">
        <f>E145</f>
        <v/>
      </c>
      <c r="F150" s="6" t="str">
        <f t="shared" ref="F150:L150" si="239">F145</f>
        <v/>
      </c>
      <c r="G150" s="6" t="str">
        <f t="shared" si="239"/>
        <v/>
      </c>
      <c r="H150" s="6" t="str">
        <f t="shared" si="239"/>
        <v/>
      </c>
      <c r="I150" s="6" t="str">
        <f t="shared" si="239"/>
        <v/>
      </c>
      <c r="J150" s="6" t="str">
        <f t="shared" si="239"/>
        <v/>
      </c>
      <c r="K150" s="6" t="str">
        <f t="shared" si="239"/>
        <v/>
      </c>
      <c r="L150" s="6" t="str">
        <f t="shared" si="239"/>
        <v/>
      </c>
      <c r="M150" s="6"/>
      <c r="N150" s="41"/>
      <c r="O150" s="11" t="str">
        <f>IF(ISNA(VLOOKUP(N150,Table1[[ID]:[Last Name]],2,FALSE)),"",VLOOKUP(N150,Table1[[ID]:[Last Name]],2,FALSE))</f>
        <v/>
      </c>
      <c r="P150" s="24" t="str">
        <f>IF(ISNA(VLOOKUP(N150,Table1[[ID]:[Email2]],3,FALSE)),"",VLOOKUP(N150,Table1[[ID]:[Email2]],3,FALSE))</f>
        <v/>
      </c>
    </row>
    <row r="151" spans="1:16" x14ac:dyDescent="0.25">
      <c r="B151" s="17"/>
    </row>
    <row r="152" spans="1:16" x14ac:dyDescent="0.25">
      <c r="A152" t="str">
        <f t="shared" ref="A152:A157" si="240">$A$6</f>
        <v>Sunday April 10th</v>
      </c>
      <c r="B152" s="16" t="str">
        <f t="shared" ref="B152:B157" si="241">$B$138</f>
        <v>11am - 11:20am</v>
      </c>
      <c r="D152" s="38"/>
      <c r="E152" s="3" t="str">
        <f>IF(ISNA(VLOOKUP(D152,'Project Information'!$A$2:$K$59,2,FALSE)),"",VLOOKUP(D152,'Project Information'!$A$2:$K$59,2,FALSE))</f>
        <v/>
      </c>
      <c r="F152" s="3" t="str">
        <f>IF(ISNA(VLOOKUP(D152,'Project Information'!$A$2:$K$59,3,FALSE)),"",VLOOKUP(D152,'Project Information'!$A$2:$K$59,3,FALSE))</f>
        <v/>
      </c>
      <c r="G152" s="3" t="str">
        <f>IF(ISNA(VLOOKUP(D152,'Project Information'!$A$2:$K$59,4,FALSE)),"",VLOOKUP(D152,'Project Information'!$A$2:$K$59,4,FALSE))</f>
        <v/>
      </c>
      <c r="H152" s="3" t="str">
        <f>IF(ISNA(VLOOKUP(D152,'Project Information'!$A$2:$K$59,6,FALSE)),"",VLOOKUP(D152,'Project Information'!$A$2:$K$59,6,FALSE))</f>
        <v/>
      </c>
      <c r="I152" s="3" t="str">
        <f>IF(ISNA(VLOOKUP(D152,'Project Information'!$A$2:$K$59,7,FALSE)),"",VLOOKUP(D152,'Project Information'!$A$2:$K$59,7,FALSE))</f>
        <v/>
      </c>
      <c r="J152" s="3" t="str">
        <f>IF(ISNA(VLOOKUP(D152,'Project Information'!$A$2:$K$59,8,FALSE)),"",VLOOKUP(D152,'Project Information'!$A$2:$K$59,8,FALSE))</f>
        <v/>
      </c>
      <c r="K152" s="21" t="str">
        <f>IF(ISNA(VLOOKUP(D152,'Project Information'!$A$2:$K$59,10,FALSE)),"",VLOOKUP(D152,'Project Information'!$A$2:$K$59,10,FALSE))</f>
        <v/>
      </c>
      <c r="L152" s="3" t="str">
        <f>IF(ISNA(VLOOKUP(D152,'Project Information'!$A$2:$K$59,11,FALSE)),"",VLOOKUP(D152,'Project Information'!$A$2:$K$59,11,FALSE))</f>
        <v/>
      </c>
      <c r="M152" s="3"/>
      <c r="N152" s="39"/>
      <c r="O152" s="10" t="str">
        <f>IF(ISNA(VLOOKUP(N152,Table1[[ID]:[Last Name]],2,FALSE)),"",VLOOKUP(N152,Table1[[ID]:[Last Name]],2,FALSE))</f>
        <v/>
      </c>
      <c r="P152" s="23" t="str">
        <f>IF(ISNA(VLOOKUP(N152,Table1[[ID]:[Email2]],3,FALSE)),"",VLOOKUP(N152,Table1[[ID]:[Email2]],3,FALSE))</f>
        <v/>
      </c>
    </row>
    <row r="153" spans="1:16" x14ac:dyDescent="0.25">
      <c r="A153" t="str">
        <f t="shared" si="240"/>
        <v>Sunday April 10th</v>
      </c>
      <c r="B153" s="16" t="str">
        <f t="shared" si="241"/>
        <v>11am - 11:20am</v>
      </c>
      <c r="D153" s="4">
        <f>D152</f>
        <v>0</v>
      </c>
      <c r="E153" t="str">
        <f>E152</f>
        <v/>
      </c>
      <c r="F153" t="str">
        <f t="shared" ref="F153:L153" si="242">F152</f>
        <v/>
      </c>
      <c r="G153" t="str">
        <f t="shared" si="242"/>
        <v/>
      </c>
      <c r="H153" t="str">
        <f t="shared" si="242"/>
        <v/>
      </c>
      <c r="I153" t="str">
        <f t="shared" si="242"/>
        <v/>
      </c>
      <c r="J153" t="str">
        <f t="shared" si="242"/>
        <v/>
      </c>
      <c r="K153" t="str">
        <f t="shared" si="242"/>
        <v/>
      </c>
      <c r="L153" t="str">
        <f t="shared" si="242"/>
        <v/>
      </c>
      <c r="N153" s="40"/>
      <c r="O153" s="12" t="str">
        <f>IF(ISNA(VLOOKUP(N153,Table1[[ID]:[Last Name]],2,FALSE)),"",VLOOKUP(N153,Table1[[ID]:[Last Name]],2,FALSE))</f>
        <v/>
      </c>
      <c r="P153" s="22" t="str">
        <f>IF(ISNA(VLOOKUP(N153,Table1[[ID]:[Email2]],3,FALSE)),"",VLOOKUP(N153,Table1[[ID]:[Email2]],3,FALSE))</f>
        <v/>
      </c>
    </row>
    <row r="154" spans="1:16" x14ac:dyDescent="0.25">
      <c r="A154" t="str">
        <f t="shared" si="240"/>
        <v>Sunday April 10th</v>
      </c>
      <c r="B154" s="16" t="str">
        <f t="shared" si="241"/>
        <v>11am - 11:20am</v>
      </c>
      <c r="D154" s="4">
        <f t="shared" ref="D154:D156" si="243">D153</f>
        <v>0</v>
      </c>
      <c r="E154" t="str">
        <f t="shared" ref="E154:L156" si="244">E153</f>
        <v/>
      </c>
      <c r="F154" t="str">
        <f t="shared" si="244"/>
        <v/>
      </c>
      <c r="G154" t="str">
        <f t="shared" si="244"/>
        <v/>
      </c>
      <c r="H154" t="str">
        <f t="shared" si="244"/>
        <v/>
      </c>
      <c r="I154" t="str">
        <f t="shared" si="244"/>
        <v/>
      </c>
      <c r="J154" t="str">
        <f t="shared" si="244"/>
        <v/>
      </c>
      <c r="K154" t="str">
        <f t="shared" si="244"/>
        <v/>
      </c>
      <c r="L154" t="str">
        <f t="shared" si="244"/>
        <v/>
      </c>
      <c r="N154" s="40"/>
      <c r="O154" s="12" t="str">
        <f>IF(ISNA(VLOOKUP(N154,Table1[[ID]:[Last Name]],2,FALSE)),"",VLOOKUP(N154,Table1[[ID]:[Last Name]],2,FALSE))</f>
        <v/>
      </c>
      <c r="P154" s="22" t="str">
        <f>IF(ISNA(VLOOKUP(N154,Table1[[ID]:[Email2]],3,FALSE)),"",VLOOKUP(N154,Table1[[ID]:[Email2]],3,FALSE))</f>
        <v/>
      </c>
    </row>
    <row r="155" spans="1:16" x14ac:dyDescent="0.25">
      <c r="A155" t="str">
        <f t="shared" si="240"/>
        <v>Sunday April 10th</v>
      </c>
      <c r="B155" s="16" t="str">
        <f t="shared" si="241"/>
        <v>11am - 11:20am</v>
      </c>
      <c r="D155" s="4">
        <f t="shared" si="243"/>
        <v>0</v>
      </c>
      <c r="E155" t="str">
        <f t="shared" si="244"/>
        <v/>
      </c>
      <c r="F155" t="str">
        <f t="shared" si="244"/>
        <v/>
      </c>
      <c r="G155" t="str">
        <f t="shared" si="244"/>
        <v/>
      </c>
      <c r="H155" t="str">
        <f t="shared" si="244"/>
        <v/>
      </c>
      <c r="I155" t="str">
        <f t="shared" si="244"/>
        <v/>
      </c>
      <c r="J155" t="str">
        <f t="shared" si="244"/>
        <v/>
      </c>
      <c r="K155" t="str">
        <f t="shared" si="244"/>
        <v/>
      </c>
      <c r="L155" t="str">
        <f t="shared" si="244"/>
        <v/>
      </c>
      <c r="N155" s="40"/>
      <c r="O155" s="12" t="str">
        <f>IF(ISNA(VLOOKUP(N155,Table1[[ID]:[Last Name]],2,FALSE)),"",VLOOKUP(N155,Table1[[ID]:[Last Name]],2,FALSE))</f>
        <v/>
      </c>
      <c r="P155" s="22" t="str">
        <f>IF(ISNA(VLOOKUP(N155,Table1[[ID]:[Email2]],3,FALSE)),"",VLOOKUP(N155,Table1[[ID]:[Email2]],3,FALSE))</f>
        <v/>
      </c>
    </row>
    <row r="156" spans="1:16" x14ac:dyDescent="0.25">
      <c r="A156" t="str">
        <f t="shared" si="240"/>
        <v>Sunday April 10th</v>
      </c>
      <c r="B156" s="16" t="str">
        <f t="shared" si="241"/>
        <v>11am - 11:20am</v>
      </c>
      <c r="D156" s="4">
        <f t="shared" si="243"/>
        <v>0</v>
      </c>
      <c r="E156" t="str">
        <f t="shared" si="244"/>
        <v/>
      </c>
      <c r="F156" t="str">
        <f t="shared" si="244"/>
        <v/>
      </c>
      <c r="G156" t="str">
        <f t="shared" si="244"/>
        <v/>
      </c>
      <c r="H156" t="str">
        <f t="shared" si="244"/>
        <v/>
      </c>
      <c r="I156" t="str">
        <f t="shared" si="244"/>
        <v/>
      </c>
      <c r="J156" t="str">
        <f t="shared" si="244"/>
        <v/>
      </c>
      <c r="K156" t="str">
        <f t="shared" si="244"/>
        <v/>
      </c>
      <c r="L156" t="str">
        <f t="shared" si="244"/>
        <v/>
      </c>
      <c r="N156" s="40"/>
      <c r="O156" s="12" t="str">
        <f>IF(ISNA(VLOOKUP(N156,Table1[[ID]:[Last Name]],2,FALSE)),"",VLOOKUP(N156,Table1[[ID]:[Last Name]],2,FALSE))</f>
        <v/>
      </c>
      <c r="P156" s="22" t="str">
        <f>IF(ISNA(VLOOKUP(N156,Table1[[ID]:[Email2]],3,FALSE)),"",VLOOKUP(N156,Table1[[ID]:[Email2]],3,FALSE))</f>
        <v/>
      </c>
    </row>
    <row r="157" spans="1:16" x14ac:dyDescent="0.25">
      <c r="A157" t="str">
        <f t="shared" si="240"/>
        <v>Sunday April 10th</v>
      </c>
      <c r="B157" s="16" t="str">
        <f t="shared" si="241"/>
        <v>11am - 11:20am</v>
      </c>
      <c r="D157" s="5">
        <f>D152</f>
        <v>0</v>
      </c>
      <c r="E157" s="6" t="str">
        <f>E152</f>
        <v/>
      </c>
      <c r="F157" s="6" t="str">
        <f t="shared" ref="F157:L157" si="245">F152</f>
        <v/>
      </c>
      <c r="G157" s="6" t="str">
        <f t="shared" si="245"/>
        <v/>
      </c>
      <c r="H157" s="6" t="str">
        <f t="shared" si="245"/>
        <v/>
      </c>
      <c r="I157" s="6" t="str">
        <f t="shared" si="245"/>
        <v/>
      </c>
      <c r="J157" s="6" t="str">
        <f t="shared" si="245"/>
        <v/>
      </c>
      <c r="K157" s="6" t="str">
        <f t="shared" si="245"/>
        <v/>
      </c>
      <c r="L157" s="6" t="str">
        <f t="shared" si="245"/>
        <v/>
      </c>
      <c r="M157" s="6"/>
      <c r="N157" s="41"/>
      <c r="O157" s="11" t="str">
        <f>IF(ISNA(VLOOKUP(N157,Table1[[ID]:[Last Name]],2,FALSE)),"",VLOOKUP(N157,Table1[[ID]:[Last Name]],2,FALSE))</f>
        <v/>
      </c>
      <c r="P157" s="24" t="str">
        <f>IF(ISNA(VLOOKUP(N157,Table1[[ID]:[Email2]],3,FALSE)),"",VLOOKUP(N157,Table1[[ID]:[Email2]],3,FALSE))</f>
        <v/>
      </c>
    </row>
    <row r="158" spans="1:16" x14ac:dyDescent="0.25">
      <c r="B158" s="17"/>
    </row>
    <row r="159" spans="1:16" x14ac:dyDescent="0.25">
      <c r="A159" t="str">
        <f t="shared" ref="A159:A164" si="246">$A$6</f>
        <v>Sunday April 10th</v>
      </c>
      <c r="B159" s="16" t="str">
        <f t="shared" ref="B159:B164" si="247">$B$138</f>
        <v>11am - 11:20am</v>
      </c>
      <c r="D159" s="38"/>
      <c r="E159" s="3" t="str">
        <f>IF(ISNA(VLOOKUP(D159,'Project Information'!$A$2:$K$59,2,FALSE)),"",VLOOKUP(D159,'Project Information'!$A$2:$K$59,2,FALSE))</f>
        <v/>
      </c>
      <c r="F159" s="3" t="str">
        <f>IF(ISNA(VLOOKUP(D159,'Project Information'!$A$2:$K$59,3,FALSE)),"",VLOOKUP(D159,'Project Information'!$A$2:$K$59,3,FALSE))</f>
        <v/>
      </c>
      <c r="G159" s="3" t="str">
        <f>IF(ISNA(VLOOKUP(D159,'Project Information'!$A$2:$K$59,4,FALSE)),"",VLOOKUP(D159,'Project Information'!$A$2:$K$59,4,FALSE))</f>
        <v/>
      </c>
      <c r="H159" s="3" t="str">
        <f>IF(ISNA(VLOOKUP(D159,'Project Information'!$A$2:$K$59,6,FALSE)),"",VLOOKUP(D159,'Project Information'!$A$2:$K$59,6,FALSE))</f>
        <v/>
      </c>
      <c r="I159" s="3" t="str">
        <f>IF(ISNA(VLOOKUP(D159,'Project Information'!$A$2:$K$59,7,FALSE)),"",VLOOKUP(D159,'Project Information'!$A$2:$K$59,7,FALSE))</f>
        <v/>
      </c>
      <c r="J159" s="3" t="str">
        <f>IF(ISNA(VLOOKUP(D159,'Project Information'!$A$2:$K$59,8,FALSE)),"",VLOOKUP(D159,'Project Information'!$A$2:$K$59,8,FALSE))</f>
        <v/>
      </c>
      <c r="K159" s="21" t="str">
        <f>IF(ISNA(VLOOKUP(D159,'Project Information'!$A$2:$K$59,10,FALSE)),"",VLOOKUP(D159,'Project Information'!$A$2:$K$59,10,FALSE))</f>
        <v/>
      </c>
      <c r="L159" s="3" t="str">
        <f>IF(ISNA(VLOOKUP(D159,'Project Information'!$A$2:$K$59,11,FALSE)),"",VLOOKUP(D159,'Project Information'!$A$2:$K$59,11,FALSE))</f>
        <v/>
      </c>
      <c r="M159" s="3"/>
      <c r="N159" s="39"/>
      <c r="O159" s="10" t="str">
        <f>IF(ISNA(VLOOKUP(N159,Table1[[ID]:[Last Name]],2,FALSE)),"",VLOOKUP(N159,Table1[[ID]:[Last Name]],2,FALSE))</f>
        <v/>
      </c>
      <c r="P159" s="23" t="str">
        <f>IF(ISNA(VLOOKUP(N159,Table1[[ID]:[Email2]],3,FALSE)),"",VLOOKUP(N159,Table1[[ID]:[Email2]],3,FALSE))</f>
        <v/>
      </c>
    </row>
    <row r="160" spans="1:16" x14ac:dyDescent="0.25">
      <c r="A160" t="str">
        <f t="shared" si="246"/>
        <v>Sunday April 10th</v>
      </c>
      <c r="B160" s="16" t="str">
        <f t="shared" si="247"/>
        <v>11am - 11:20am</v>
      </c>
      <c r="D160" s="4">
        <f>D159</f>
        <v>0</v>
      </c>
      <c r="E160" t="str">
        <f>E159</f>
        <v/>
      </c>
      <c r="F160" t="str">
        <f t="shared" ref="F160:L160" si="248">F159</f>
        <v/>
      </c>
      <c r="G160" t="str">
        <f t="shared" si="248"/>
        <v/>
      </c>
      <c r="H160" t="str">
        <f t="shared" si="248"/>
        <v/>
      </c>
      <c r="I160" t="str">
        <f t="shared" si="248"/>
        <v/>
      </c>
      <c r="J160" t="str">
        <f t="shared" si="248"/>
        <v/>
      </c>
      <c r="K160" t="str">
        <f t="shared" si="248"/>
        <v/>
      </c>
      <c r="L160" t="str">
        <f t="shared" si="248"/>
        <v/>
      </c>
      <c r="N160" s="40"/>
      <c r="O160" s="12" t="str">
        <f>IF(ISNA(VLOOKUP(N160,Table1[[ID]:[Last Name]],2,FALSE)),"",VLOOKUP(N160,Table1[[ID]:[Last Name]],2,FALSE))</f>
        <v/>
      </c>
      <c r="P160" s="22" t="str">
        <f>IF(ISNA(VLOOKUP(N160,Table1[[ID]:[Email2]],3,FALSE)),"",VLOOKUP(N160,Table1[[ID]:[Email2]],3,FALSE))</f>
        <v/>
      </c>
    </row>
    <row r="161" spans="1:16" x14ac:dyDescent="0.25">
      <c r="A161" t="str">
        <f t="shared" si="246"/>
        <v>Sunday April 10th</v>
      </c>
      <c r="B161" s="16" t="str">
        <f t="shared" si="247"/>
        <v>11am - 11:20am</v>
      </c>
      <c r="D161" s="4">
        <f t="shared" ref="D161:D163" si="249">D160</f>
        <v>0</v>
      </c>
      <c r="E161" t="str">
        <f t="shared" ref="E161:L163" si="250">E160</f>
        <v/>
      </c>
      <c r="F161" t="str">
        <f t="shared" si="250"/>
        <v/>
      </c>
      <c r="G161" t="str">
        <f t="shared" si="250"/>
        <v/>
      </c>
      <c r="H161" t="str">
        <f t="shared" si="250"/>
        <v/>
      </c>
      <c r="I161" t="str">
        <f t="shared" si="250"/>
        <v/>
      </c>
      <c r="J161" t="str">
        <f t="shared" si="250"/>
        <v/>
      </c>
      <c r="K161" t="str">
        <f t="shared" si="250"/>
        <v/>
      </c>
      <c r="L161" t="str">
        <f t="shared" si="250"/>
        <v/>
      </c>
      <c r="N161" s="40"/>
      <c r="O161" s="12" t="str">
        <f>IF(ISNA(VLOOKUP(N161,Table1[[ID]:[Last Name]],2,FALSE)),"",VLOOKUP(N161,Table1[[ID]:[Last Name]],2,FALSE))</f>
        <v/>
      </c>
      <c r="P161" s="22" t="str">
        <f>IF(ISNA(VLOOKUP(N161,Table1[[ID]:[Email2]],3,FALSE)),"",VLOOKUP(N161,Table1[[ID]:[Email2]],3,FALSE))</f>
        <v/>
      </c>
    </row>
    <row r="162" spans="1:16" x14ac:dyDescent="0.25">
      <c r="A162" t="str">
        <f t="shared" si="246"/>
        <v>Sunday April 10th</v>
      </c>
      <c r="B162" s="16" t="str">
        <f t="shared" si="247"/>
        <v>11am - 11:20am</v>
      </c>
      <c r="D162" s="4">
        <f t="shared" si="249"/>
        <v>0</v>
      </c>
      <c r="E162" t="str">
        <f t="shared" si="250"/>
        <v/>
      </c>
      <c r="F162" t="str">
        <f t="shared" si="250"/>
        <v/>
      </c>
      <c r="G162" t="str">
        <f t="shared" si="250"/>
        <v/>
      </c>
      <c r="H162" t="str">
        <f t="shared" si="250"/>
        <v/>
      </c>
      <c r="I162" t="str">
        <f t="shared" si="250"/>
        <v/>
      </c>
      <c r="J162" t="str">
        <f t="shared" si="250"/>
        <v/>
      </c>
      <c r="K162" t="str">
        <f t="shared" si="250"/>
        <v/>
      </c>
      <c r="L162" t="str">
        <f t="shared" si="250"/>
        <v/>
      </c>
      <c r="N162" s="40"/>
      <c r="O162" s="12" t="str">
        <f>IF(ISNA(VLOOKUP(N162,Table1[[ID]:[Last Name]],2,FALSE)),"",VLOOKUP(N162,Table1[[ID]:[Last Name]],2,FALSE))</f>
        <v/>
      </c>
      <c r="P162" s="22" t="str">
        <f>IF(ISNA(VLOOKUP(N162,Table1[[ID]:[Email2]],3,FALSE)),"",VLOOKUP(N162,Table1[[ID]:[Email2]],3,FALSE))</f>
        <v/>
      </c>
    </row>
    <row r="163" spans="1:16" x14ac:dyDescent="0.25">
      <c r="A163" t="str">
        <f t="shared" si="246"/>
        <v>Sunday April 10th</v>
      </c>
      <c r="B163" s="16" t="str">
        <f t="shared" si="247"/>
        <v>11am - 11:20am</v>
      </c>
      <c r="D163" s="4">
        <f t="shared" si="249"/>
        <v>0</v>
      </c>
      <c r="E163" t="str">
        <f t="shared" si="250"/>
        <v/>
      </c>
      <c r="F163" t="str">
        <f t="shared" si="250"/>
        <v/>
      </c>
      <c r="G163" t="str">
        <f t="shared" si="250"/>
        <v/>
      </c>
      <c r="H163" t="str">
        <f t="shared" si="250"/>
        <v/>
      </c>
      <c r="I163" t="str">
        <f t="shared" si="250"/>
        <v/>
      </c>
      <c r="J163" t="str">
        <f t="shared" si="250"/>
        <v/>
      </c>
      <c r="K163" t="str">
        <f t="shared" si="250"/>
        <v/>
      </c>
      <c r="L163" t="str">
        <f t="shared" si="250"/>
        <v/>
      </c>
      <c r="N163" s="40"/>
      <c r="O163" s="12" t="str">
        <f>IF(ISNA(VLOOKUP(N163,Table1[[ID]:[Last Name]],2,FALSE)),"",VLOOKUP(N163,Table1[[ID]:[Last Name]],2,FALSE))</f>
        <v/>
      </c>
      <c r="P163" s="22" t="str">
        <f>IF(ISNA(VLOOKUP(N163,Table1[[ID]:[Email2]],3,FALSE)),"",VLOOKUP(N163,Table1[[ID]:[Email2]],3,FALSE))</f>
        <v/>
      </c>
    </row>
    <row r="164" spans="1:16" x14ac:dyDescent="0.25">
      <c r="A164" t="str">
        <f t="shared" si="246"/>
        <v>Sunday April 10th</v>
      </c>
      <c r="B164" s="16" t="str">
        <f t="shared" si="247"/>
        <v>11am - 11:20am</v>
      </c>
      <c r="D164" s="5">
        <f>D159</f>
        <v>0</v>
      </c>
      <c r="E164" s="6" t="str">
        <f>E159</f>
        <v/>
      </c>
      <c r="F164" s="6" t="str">
        <f t="shared" ref="F164:L164" si="251">F159</f>
        <v/>
      </c>
      <c r="G164" s="6" t="str">
        <f t="shared" si="251"/>
        <v/>
      </c>
      <c r="H164" s="6" t="str">
        <f t="shared" si="251"/>
        <v/>
      </c>
      <c r="I164" s="6" t="str">
        <f t="shared" si="251"/>
        <v/>
      </c>
      <c r="J164" s="6" t="str">
        <f t="shared" si="251"/>
        <v/>
      </c>
      <c r="K164" s="6" t="str">
        <f t="shared" si="251"/>
        <v/>
      </c>
      <c r="L164" s="6" t="str">
        <f t="shared" si="251"/>
        <v/>
      </c>
      <c r="M164" s="6"/>
      <c r="N164" s="41"/>
      <c r="O164" s="11" t="str">
        <f>IF(ISNA(VLOOKUP(N164,Table1[[ID]:[Last Name]],2,FALSE)),"",VLOOKUP(N164,Table1[[ID]:[Last Name]],2,FALSE))</f>
        <v/>
      </c>
      <c r="P164" s="24" t="str">
        <f>IF(ISNA(VLOOKUP(N164,Table1[[ID]:[Email2]],3,FALSE)),"",VLOOKUP(N164,Table1[[ID]:[Email2]],3,FALSE))</f>
        <v/>
      </c>
    </row>
    <row r="165" spans="1:16" x14ac:dyDescent="0.25">
      <c r="B165" s="17"/>
    </row>
    <row r="166" spans="1:16" x14ac:dyDescent="0.25">
      <c r="A166" t="str">
        <f t="shared" ref="A166:A171" si="252">$A$6</f>
        <v>Sunday April 10th</v>
      </c>
      <c r="B166" s="16" t="str">
        <f t="shared" ref="B166:B171" si="253">$B$138</f>
        <v>11am - 11:20am</v>
      </c>
      <c r="D166" s="38"/>
      <c r="E166" s="3" t="str">
        <f>IF(ISNA(VLOOKUP(D166,'Project Information'!$A$2:$K$59,2,FALSE)),"",VLOOKUP(D166,'Project Information'!$A$2:$K$59,2,FALSE))</f>
        <v/>
      </c>
      <c r="F166" s="3" t="str">
        <f>IF(ISNA(VLOOKUP(D166,'Project Information'!$A$2:$K$59,3,FALSE)),"",VLOOKUP(D166,'Project Information'!$A$2:$K$59,3,FALSE))</f>
        <v/>
      </c>
      <c r="G166" s="3" t="str">
        <f>IF(ISNA(VLOOKUP(D166,'Project Information'!$A$2:$K$59,4,FALSE)),"",VLOOKUP(D166,'Project Information'!$A$2:$K$59,4,FALSE))</f>
        <v/>
      </c>
      <c r="H166" s="3" t="str">
        <f>IF(ISNA(VLOOKUP(D166,'Project Information'!$A$2:$K$59,6,FALSE)),"",VLOOKUP(D166,'Project Information'!$A$2:$K$59,6,FALSE))</f>
        <v/>
      </c>
      <c r="I166" s="3" t="str">
        <f>IF(ISNA(VLOOKUP(D166,'Project Information'!$A$2:$K$59,7,FALSE)),"",VLOOKUP(D166,'Project Information'!$A$2:$K$59,7,FALSE))</f>
        <v/>
      </c>
      <c r="J166" s="3" t="str">
        <f>IF(ISNA(VLOOKUP(D166,'Project Information'!$A$2:$K$59,8,FALSE)),"",VLOOKUP(D166,'Project Information'!$A$2:$K$59,8,FALSE))</f>
        <v/>
      </c>
      <c r="K166" s="21" t="str">
        <f>IF(ISNA(VLOOKUP(D166,'Project Information'!$A$2:$K$59,10,FALSE)),"",VLOOKUP(D166,'Project Information'!$A$2:$K$59,10,FALSE))</f>
        <v/>
      </c>
      <c r="L166" s="3" t="str">
        <f>IF(ISNA(VLOOKUP(D166,'Project Information'!$A$2:$K$59,11,FALSE)),"",VLOOKUP(D166,'Project Information'!$A$2:$K$59,11,FALSE))</f>
        <v/>
      </c>
      <c r="M166" s="3"/>
      <c r="N166" s="39"/>
      <c r="O166" s="10" t="str">
        <f>IF(ISNA(VLOOKUP(N166,Table1[[ID]:[Last Name]],2,FALSE)),"",VLOOKUP(N166,Table1[[ID]:[Last Name]],2,FALSE))</f>
        <v/>
      </c>
      <c r="P166" s="23" t="str">
        <f>IF(ISNA(VLOOKUP(N166,Table1[[ID]:[Email2]],3,FALSE)),"",VLOOKUP(N166,Table1[[ID]:[Email2]],3,FALSE))</f>
        <v/>
      </c>
    </row>
    <row r="167" spans="1:16" x14ac:dyDescent="0.25">
      <c r="A167" t="str">
        <f t="shared" si="252"/>
        <v>Sunday April 10th</v>
      </c>
      <c r="B167" s="16" t="str">
        <f t="shared" si="253"/>
        <v>11am - 11:20am</v>
      </c>
      <c r="D167" s="4">
        <f>D166</f>
        <v>0</v>
      </c>
      <c r="E167" t="str">
        <f>E166</f>
        <v/>
      </c>
      <c r="F167" t="str">
        <f t="shared" ref="F167:L167" si="254">F166</f>
        <v/>
      </c>
      <c r="G167" t="str">
        <f t="shared" si="254"/>
        <v/>
      </c>
      <c r="H167" t="str">
        <f t="shared" si="254"/>
        <v/>
      </c>
      <c r="I167" t="str">
        <f t="shared" si="254"/>
        <v/>
      </c>
      <c r="J167" t="str">
        <f t="shared" si="254"/>
        <v/>
      </c>
      <c r="K167" t="str">
        <f t="shared" si="254"/>
        <v/>
      </c>
      <c r="L167" t="str">
        <f t="shared" si="254"/>
        <v/>
      </c>
      <c r="N167" s="40"/>
      <c r="O167" s="12" t="str">
        <f>IF(ISNA(VLOOKUP(N167,Table1[[ID]:[Last Name]],2,FALSE)),"",VLOOKUP(N167,Table1[[ID]:[Last Name]],2,FALSE))</f>
        <v/>
      </c>
      <c r="P167" s="22" t="str">
        <f>IF(ISNA(VLOOKUP(N167,Table1[[ID]:[Email2]],3,FALSE)),"",VLOOKUP(N167,Table1[[ID]:[Email2]],3,FALSE))</f>
        <v/>
      </c>
    </row>
    <row r="168" spans="1:16" x14ac:dyDescent="0.25">
      <c r="A168" t="str">
        <f t="shared" si="252"/>
        <v>Sunday April 10th</v>
      </c>
      <c r="B168" s="16" t="str">
        <f t="shared" si="253"/>
        <v>11am - 11:20am</v>
      </c>
      <c r="D168" s="4">
        <f t="shared" ref="D168:D170" si="255">D167</f>
        <v>0</v>
      </c>
      <c r="E168" t="str">
        <f t="shared" ref="E168:L170" si="256">E167</f>
        <v/>
      </c>
      <c r="F168" t="str">
        <f t="shared" si="256"/>
        <v/>
      </c>
      <c r="G168" t="str">
        <f t="shared" si="256"/>
        <v/>
      </c>
      <c r="H168" t="str">
        <f t="shared" si="256"/>
        <v/>
      </c>
      <c r="I168" t="str">
        <f t="shared" si="256"/>
        <v/>
      </c>
      <c r="J168" t="str">
        <f t="shared" si="256"/>
        <v/>
      </c>
      <c r="K168" t="str">
        <f t="shared" si="256"/>
        <v/>
      </c>
      <c r="L168" t="str">
        <f t="shared" si="256"/>
        <v/>
      </c>
      <c r="N168" s="40"/>
      <c r="O168" s="12" t="str">
        <f>IF(ISNA(VLOOKUP(N168,Table1[[ID]:[Last Name]],2,FALSE)),"",VLOOKUP(N168,Table1[[ID]:[Last Name]],2,FALSE))</f>
        <v/>
      </c>
      <c r="P168" s="22" t="str">
        <f>IF(ISNA(VLOOKUP(N168,Table1[[ID]:[Email2]],3,FALSE)),"",VLOOKUP(N168,Table1[[ID]:[Email2]],3,FALSE))</f>
        <v/>
      </c>
    </row>
    <row r="169" spans="1:16" x14ac:dyDescent="0.25">
      <c r="A169" t="str">
        <f t="shared" si="252"/>
        <v>Sunday April 10th</v>
      </c>
      <c r="B169" s="16" t="str">
        <f t="shared" si="253"/>
        <v>11am - 11:20am</v>
      </c>
      <c r="D169" s="4">
        <f t="shared" si="255"/>
        <v>0</v>
      </c>
      <c r="E169" t="str">
        <f t="shared" si="256"/>
        <v/>
      </c>
      <c r="F169" t="str">
        <f t="shared" si="256"/>
        <v/>
      </c>
      <c r="G169" t="str">
        <f t="shared" si="256"/>
        <v/>
      </c>
      <c r="H169" t="str">
        <f t="shared" si="256"/>
        <v/>
      </c>
      <c r="I169" t="str">
        <f t="shared" si="256"/>
        <v/>
      </c>
      <c r="J169" t="str">
        <f t="shared" si="256"/>
        <v/>
      </c>
      <c r="K169" t="str">
        <f t="shared" si="256"/>
        <v/>
      </c>
      <c r="L169" t="str">
        <f t="shared" si="256"/>
        <v/>
      </c>
      <c r="N169" s="40"/>
      <c r="O169" s="12" t="str">
        <f>IF(ISNA(VLOOKUP(N169,Table1[[ID]:[Last Name]],2,FALSE)),"",VLOOKUP(N169,Table1[[ID]:[Last Name]],2,FALSE))</f>
        <v/>
      </c>
      <c r="P169" s="22" t="str">
        <f>IF(ISNA(VLOOKUP(N169,Table1[[ID]:[Email2]],3,FALSE)),"",VLOOKUP(N169,Table1[[ID]:[Email2]],3,FALSE))</f>
        <v/>
      </c>
    </row>
    <row r="170" spans="1:16" x14ac:dyDescent="0.25">
      <c r="A170" t="str">
        <f t="shared" si="252"/>
        <v>Sunday April 10th</v>
      </c>
      <c r="B170" s="16" t="str">
        <f t="shared" si="253"/>
        <v>11am - 11:20am</v>
      </c>
      <c r="D170" s="4">
        <f t="shared" si="255"/>
        <v>0</v>
      </c>
      <c r="E170" t="str">
        <f t="shared" si="256"/>
        <v/>
      </c>
      <c r="F170" t="str">
        <f t="shared" si="256"/>
        <v/>
      </c>
      <c r="G170" t="str">
        <f t="shared" si="256"/>
        <v/>
      </c>
      <c r="H170" t="str">
        <f t="shared" si="256"/>
        <v/>
      </c>
      <c r="I170" t="str">
        <f t="shared" si="256"/>
        <v/>
      </c>
      <c r="J170" t="str">
        <f t="shared" si="256"/>
        <v/>
      </c>
      <c r="K170" t="str">
        <f t="shared" si="256"/>
        <v/>
      </c>
      <c r="L170" t="str">
        <f t="shared" si="256"/>
        <v/>
      </c>
      <c r="N170" s="40"/>
      <c r="O170" s="12" t="str">
        <f>IF(ISNA(VLOOKUP(N170,Table1[[ID]:[Last Name]],2,FALSE)),"",VLOOKUP(N170,Table1[[ID]:[Last Name]],2,FALSE))</f>
        <v/>
      </c>
      <c r="P170" s="22" t="str">
        <f>IF(ISNA(VLOOKUP(N170,Table1[[ID]:[Email2]],3,FALSE)),"",VLOOKUP(N170,Table1[[ID]:[Email2]],3,FALSE))</f>
        <v/>
      </c>
    </row>
    <row r="171" spans="1:16" x14ac:dyDescent="0.25">
      <c r="A171" t="str">
        <f t="shared" si="252"/>
        <v>Sunday April 10th</v>
      </c>
      <c r="B171" s="16" t="str">
        <f t="shared" si="253"/>
        <v>11am - 11:20am</v>
      </c>
      <c r="D171" s="5">
        <f>D166</f>
        <v>0</v>
      </c>
      <c r="E171" s="6" t="str">
        <f>E166</f>
        <v/>
      </c>
      <c r="F171" s="6" t="str">
        <f t="shared" ref="F171:L171" si="257">F166</f>
        <v/>
      </c>
      <c r="G171" s="6" t="str">
        <f t="shared" si="257"/>
        <v/>
      </c>
      <c r="H171" s="6" t="str">
        <f t="shared" si="257"/>
        <v/>
      </c>
      <c r="I171" s="6" t="str">
        <f t="shared" si="257"/>
        <v/>
      </c>
      <c r="J171" s="6" t="str">
        <f t="shared" si="257"/>
        <v/>
      </c>
      <c r="K171" s="6" t="str">
        <f t="shared" si="257"/>
        <v/>
      </c>
      <c r="L171" s="6" t="str">
        <f t="shared" si="257"/>
        <v/>
      </c>
      <c r="M171" s="6"/>
      <c r="N171" s="41"/>
      <c r="O171" s="11" t="str">
        <f>IF(ISNA(VLOOKUP(N171,Table1[[ID]:[Last Name]],2,FALSE)),"",VLOOKUP(N171,Table1[[ID]:[Last Name]],2,FALSE))</f>
        <v/>
      </c>
      <c r="P171" s="24" t="str">
        <f>IF(ISNA(VLOOKUP(N171,Table1[[ID]:[Email2]],3,FALSE)),"",VLOOKUP(N171,Table1[[ID]:[Email2]],3,FALSE))</f>
        <v/>
      </c>
    </row>
    <row r="172" spans="1:16" x14ac:dyDescent="0.25">
      <c r="B172" s="17"/>
    </row>
    <row r="173" spans="1:16" x14ac:dyDescent="0.25">
      <c r="A173" t="str">
        <f t="shared" ref="A173:A178" si="258">$A$6</f>
        <v>Sunday April 10th</v>
      </c>
      <c r="B173" s="16" t="str">
        <f t="shared" ref="B173:B178" si="259">$B$138</f>
        <v>11am - 11:20am</v>
      </c>
      <c r="D173" s="38"/>
      <c r="E173" s="3" t="str">
        <f>IF(ISNA(VLOOKUP(D173,'Project Information'!$A$2:$K$59,2,FALSE)),"",VLOOKUP(D173,'Project Information'!$A$2:$K$59,2,FALSE))</f>
        <v/>
      </c>
      <c r="F173" s="3" t="str">
        <f>IF(ISNA(VLOOKUP(D173,'Project Information'!$A$2:$K$59,3,FALSE)),"",VLOOKUP(D173,'Project Information'!$A$2:$K$59,3,FALSE))</f>
        <v/>
      </c>
      <c r="G173" s="3" t="str">
        <f>IF(ISNA(VLOOKUP(D173,'Project Information'!$A$2:$K$59,4,FALSE)),"",VLOOKUP(D173,'Project Information'!$A$2:$K$59,4,FALSE))</f>
        <v/>
      </c>
      <c r="H173" s="3" t="str">
        <f>IF(ISNA(VLOOKUP(D173,'Project Information'!$A$2:$K$59,6,FALSE)),"",VLOOKUP(D173,'Project Information'!$A$2:$K$59,6,FALSE))</f>
        <v/>
      </c>
      <c r="I173" s="3" t="str">
        <f>IF(ISNA(VLOOKUP(D173,'Project Information'!$A$2:$K$59,7,FALSE)),"",VLOOKUP(D173,'Project Information'!$A$2:$K$59,7,FALSE))</f>
        <v/>
      </c>
      <c r="J173" s="3" t="str">
        <f>IF(ISNA(VLOOKUP(D173,'Project Information'!$A$2:$K$59,8,FALSE)),"",VLOOKUP(D173,'Project Information'!$A$2:$K$59,8,FALSE))</f>
        <v/>
      </c>
      <c r="K173" s="21" t="str">
        <f>IF(ISNA(VLOOKUP(D173,'Project Information'!$A$2:$K$59,10,FALSE)),"",VLOOKUP(D173,'Project Information'!$A$2:$K$59,10,FALSE))</f>
        <v/>
      </c>
      <c r="L173" s="3" t="str">
        <f>IF(ISNA(VLOOKUP(D173,'Project Information'!$A$2:$K$59,11,FALSE)),"",VLOOKUP(D173,'Project Information'!$A$2:$K$59,11,FALSE))</f>
        <v/>
      </c>
      <c r="M173" s="3"/>
      <c r="N173" s="39"/>
      <c r="O173" s="10" t="str">
        <f>IF(ISNA(VLOOKUP(N173,Table1[[ID]:[Last Name]],2,FALSE)),"",VLOOKUP(N173,Table1[[ID]:[Last Name]],2,FALSE))</f>
        <v/>
      </c>
      <c r="P173" s="23" t="str">
        <f>IF(ISNA(VLOOKUP(N173,Table1[[ID]:[Email2]],3,FALSE)),"",VLOOKUP(N173,Table1[[ID]:[Email2]],3,FALSE))</f>
        <v/>
      </c>
    </row>
    <row r="174" spans="1:16" x14ac:dyDescent="0.25">
      <c r="A174" t="str">
        <f t="shared" si="258"/>
        <v>Sunday April 10th</v>
      </c>
      <c r="B174" s="16" t="str">
        <f t="shared" si="259"/>
        <v>11am - 11:20am</v>
      </c>
      <c r="D174" s="4">
        <f>D173</f>
        <v>0</v>
      </c>
      <c r="E174" t="str">
        <f>E173</f>
        <v/>
      </c>
      <c r="F174" t="str">
        <f t="shared" ref="F174:L174" si="260">F173</f>
        <v/>
      </c>
      <c r="G174" t="str">
        <f t="shared" si="260"/>
        <v/>
      </c>
      <c r="H174" t="str">
        <f t="shared" si="260"/>
        <v/>
      </c>
      <c r="I174" t="str">
        <f t="shared" si="260"/>
        <v/>
      </c>
      <c r="J174" t="str">
        <f t="shared" si="260"/>
        <v/>
      </c>
      <c r="K174" t="str">
        <f t="shared" si="260"/>
        <v/>
      </c>
      <c r="L174" t="str">
        <f t="shared" si="260"/>
        <v/>
      </c>
      <c r="N174" s="40"/>
      <c r="O174" s="12" t="str">
        <f>IF(ISNA(VLOOKUP(N174,Table1[[ID]:[Last Name]],2,FALSE)),"",VLOOKUP(N174,Table1[[ID]:[Last Name]],2,FALSE))</f>
        <v/>
      </c>
      <c r="P174" s="22" t="str">
        <f>IF(ISNA(VLOOKUP(N174,Table1[[ID]:[Email2]],3,FALSE)),"",VLOOKUP(N174,Table1[[ID]:[Email2]],3,FALSE))</f>
        <v/>
      </c>
    </row>
    <row r="175" spans="1:16" x14ac:dyDescent="0.25">
      <c r="A175" t="str">
        <f t="shared" si="258"/>
        <v>Sunday April 10th</v>
      </c>
      <c r="B175" s="16" t="str">
        <f t="shared" si="259"/>
        <v>11am - 11:20am</v>
      </c>
      <c r="D175" s="4">
        <f t="shared" ref="D175:D177" si="261">D174</f>
        <v>0</v>
      </c>
      <c r="E175" t="str">
        <f t="shared" ref="E175:L177" si="262">E174</f>
        <v/>
      </c>
      <c r="F175" t="str">
        <f t="shared" si="262"/>
        <v/>
      </c>
      <c r="G175" t="str">
        <f t="shared" si="262"/>
        <v/>
      </c>
      <c r="H175" t="str">
        <f t="shared" si="262"/>
        <v/>
      </c>
      <c r="I175" t="str">
        <f t="shared" si="262"/>
        <v/>
      </c>
      <c r="J175" t="str">
        <f t="shared" si="262"/>
        <v/>
      </c>
      <c r="K175" t="str">
        <f t="shared" si="262"/>
        <v/>
      </c>
      <c r="L175" t="str">
        <f t="shared" si="262"/>
        <v/>
      </c>
      <c r="N175" s="40"/>
      <c r="O175" s="12" t="str">
        <f>IF(ISNA(VLOOKUP(N175,Table1[[ID]:[Last Name]],2,FALSE)),"",VLOOKUP(N175,Table1[[ID]:[Last Name]],2,FALSE))</f>
        <v/>
      </c>
      <c r="P175" s="22" t="str">
        <f>IF(ISNA(VLOOKUP(N175,Table1[[ID]:[Email2]],3,FALSE)),"",VLOOKUP(N175,Table1[[ID]:[Email2]],3,FALSE))</f>
        <v/>
      </c>
    </row>
    <row r="176" spans="1:16" x14ac:dyDescent="0.25">
      <c r="A176" t="str">
        <f t="shared" si="258"/>
        <v>Sunday April 10th</v>
      </c>
      <c r="B176" s="16" t="str">
        <f t="shared" si="259"/>
        <v>11am - 11:20am</v>
      </c>
      <c r="D176" s="4">
        <f t="shared" si="261"/>
        <v>0</v>
      </c>
      <c r="E176" t="str">
        <f t="shared" si="262"/>
        <v/>
      </c>
      <c r="F176" t="str">
        <f t="shared" si="262"/>
        <v/>
      </c>
      <c r="G176" t="str">
        <f t="shared" si="262"/>
        <v/>
      </c>
      <c r="H176" t="str">
        <f t="shared" si="262"/>
        <v/>
      </c>
      <c r="I176" t="str">
        <f t="shared" si="262"/>
        <v/>
      </c>
      <c r="J176" t="str">
        <f t="shared" si="262"/>
        <v/>
      </c>
      <c r="K176" t="str">
        <f t="shared" si="262"/>
        <v/>
      </c>
      <c r="L176" t="str">
        <f t="shared" si="262"/>
        <v/>
      </c>
      <c r="N176" s="40"/>
      <c r="O176" s="12" t="str">
        <f>IF(ISNA(VLOOKUP(N176,Table1[[ID]:[Last Name]],2,FALSE)),"",VLOOKUP(N176,Table1[[ID]:[Last Name]],2,FALSE))</f>
        <v/>
      </c>
      <c r="P176" s="22" t="str">
        <f>IF(ISNA(VLOOKUP(N176,Table1[[ID]:[Email2]],3,FALSE)),"",VLOOKUP(N176,Table1[[ID]:[Email2]],3,FALSE))</f>
        <v/>
      </c>
    </row>
    <row r="177" spans="1:16" x14ac:dyDescent="0.25">
      <c r="A177" t="str">
        <f t="shared" si="258"/>
        <v>Sunday April 10th</v>
      </c>
      <c r="B177" s="16" t="str">
        <f t="shared" si="259"/>
        <v>11am - 11:20am</v>
      </c>
      <c r="D177" s="4">
        <f t="shared" si="261"/>
        <v>0</v>
      </c>
      <c r="E177" t="str">
        <f t="shared" si="262"/>
        <v/>
      </c>
      <c r="F177" t="str">
        <f t="shared" si="262"/>
        <v/>
      </c>
      <c r="G177" t="str">
        <f t="shared" si="262"/>
        <v/>
      </c>
      <c r="H177" t="str">
        <f t="shared" si="262"/>
        <v/>
      </c>
      <c r="I177" t="str">
        <f t="shared" si="262"/>
        <v/>
      </c>
      <c r="J177" t="str">
        <f t="shared" si="262"/>
        <v/>
      </c>
      <c r="K177" t="str">
        <f t="shared" si="262"/>
        <v/>
      </c>
      <c r="L177" t="str">
        <f t="shared" si="262"/>
        <v/>
      </c>
      <c r="N177" s="40"/>
      <c r="O177" s="12" t="str">
        <f>IF(ISNA(VLOOKUP(N177,Table1[[ID]:[Last Name]],2,FALSE)),"",VLOOKUP(N177,Table1[[ID]:[Last Name]],2,FALSE))</f>
        <v/>
      </c>
      <c r="P177" s="22" t="str">
        <f>IF(ISNA(VLOOKUP(N177,Table1[[ID]:[Email2]],3,FALSE)),"",VLOOKUP(N177,Table1[[ID]:[Email2]],3,FALSE))</f>
        <v/>
      </c>
    </row>
    <row r="178" spans="1:16" x14ac:dyDescent="0.25">
      <c r="A178" t="str">
        <f t="shared" si="258"/>
        <v>Sunday April 10th</v>
      </c>
      <c r="B178" s="16" t="str">
        <f t="shared" si="259"/>
        <v>11am - 11:20am</v>
      </c>
      <c r="D178" s="5">
        <f>D173</f>
        <v>0</v>
      </c>
      <c r="E178" s="6" t="str">
        <f>E173</f>
        <v/>
      </c>
      <c r="F178" s="6" t="str">
        <f t="shared" ref="F178:L178" si="263">F173</f>
        <v/>
      </c>
      <c r="G178" s="6" t="str">
        <f t="shared" si="263"/>
        <v/>
      </c>
      <c r="H178" s="6" t="str">
        <f t="shared" si="263"/>
        <v/>
      </c>
      <c r="I178" s="6" t="str">
        <f t="shared" si="263"/>
        <v/>
      </c>
      <c r="J178" s="6" t="str">
        <f t="shared" si="263"/>
        <v/>
      </c>
      <c r="K178" s="6" t="str">
        <f t="shared" si="263"/>
        <v/>
      </c>
      <c r="L178" s="6" t="str">
        <f t="shared" si="263"/>
        <v/>
      </c>
      <c r="M178" s="6"/>
      <c r="N178" s="41"/>
      <c r="O178" s="11" t="str">
        <f>IF(ISNA(VLOOKUP(N178,Table1[[ID]:[Last Name]],2,FALSE)),"",VLOOKUP(N178,Table1[[ID]:[Last Name]],2,FALSE))</f>
        <v/>
      </c>
      <c r="P178" s="24" t="str">
        <f>IF(ISNA(VLOOKUP(N178,Table1[[ID]:[Email2]],3,FALSE)),"",VLOOKUP(N178,Table1[[ID]:[Email2]],3,FALSE))</f>
        <v/>
      </c>
    </row>
    <row r="180" spans="1:16" s="14" customFormat="1" ht="7.5" customHeight="1" x14ac:dyDescent="0.25"/>
    <row r="182" spans="1:16" x14ac:dyDescent="0.25">
      <c r="A182" t="str">
        <f t="shared" ref="A182:A187" si="264">$A$6</f>
        <v>Sunday April 10th</v>
      </c>
      <c r="B182" s="19" t="s">
        <v>22</v>
      </c>
      <c r="D182" s="38"/>
      <c r="E182" s="3" t="str">
        <f>IF(ISNA(VLOOKUP(D182,'Project Information'!$A$2:$K$59,2,FALSE)),"",VLOOKUP(D182,'Project Information'!$A$2:$K$59,2,FALSE))</f>
        <v/>
      </c>
      <c r="F182" s="3" t="str">
        <f>IF(ISNA(VLOOKUP(D182,'Project Information'!$A$2:$K$59,3,FALSE)),"",VLOOKUP(D182,'Project Information'!$A$2:$K$59,3,FALSE))</f>
        <v/>
      </c>
      <c r="G182" s="3" t="str">
        <f>IF(ISNA(VLOOKUP(D182,'Project Information'!$A$2:$K$59,4,FALSE)),"",VLOOKUP(D182,'Project Information'!$A$2:$K$59,4,FALSE))</f>
        <v/>
      </c>
      <c r="H182" s="3" t="str">
        <f>IF(ISNA(VLOOKUP(D182,'Project Information'!$A$2:$K$59,6,FALSE)),"",VLOOKUP(D182,'Project Information'!$A$2:$K$59,6,FALSE))</f>
        <v/>
      </c>
      <c r="I182" s="3" t="str">
        <f>IF(ISNA(VLOOKUP(D182,'Project Information'!$A$2:$K$59,7,FALSE)),"",VLOOKUP(D182,'Project Information'!$A$2:$K$59,7,FALSE))</f>
        <v/>
      </c>
      <c r="J182" s="3" t="str">
        <f>IF(ISNA(VLOOKUP(D182,'Project Information'!$A$2:$K$59,8,FALSE)),"",VLOOKUP(D182,'Project Information'!$A$2:$K$59,8,FALSE))</f>
        <v/>
      </c>
      <c r="K182" s="21" t="str">
        <f>IF(ISNA(VLOOKUP(D182,'Project Information'!$A$2:$K$59,10,FALSE)),"",VLOOKUP(D182,'Project Information'!$A$2:$K$59,10,FALSE))</f>
        <v/>
      </c>
      <c r="L182" s="3" t="str">
        <f>IF(ISNA(VLOOKUP(D182,'Project Information'!$A$2:$K$59,11,FALSE)),"",VLOOKUP(D182,'Project Information'!$A$2:$K$59,11,FALSE))</f>
        <v/>
      </c>
      <c r="M182" s="3"/>
      <c r="N182" s="39"/>
      <c r="O182" s="10" t="str">
        <f>IF(ISNA(VLOOKUP(N182,Table1[[ID]:[Last Name]],2,FALSE)),"",VLOOKUP(N182,Table1[[ID]:[Last Name]],2,FALSE))</f>
        <v/>
      </c>
      <c r="P182" s="23" t="str">
        <f>IF(ISNA(VLOOKUP(N182,Table1[[ID]:[Email2]],3,FALSE)),"",VLOOKUP(N182,Table1[[ID]:[Email2]],3,FALSE))</f>
        <v/>
      </c>
    </row>
    <row r="183" spans="1:16" x14ac:dyDescent="0.25">
      <c r="A183" t="str">
        <f t="shared" si="264"/>
        <v>Sunday April 10th</v>
      </c>
      <c r="B183" s="19" t="str">
        <f>$B$182</f>
        <v>11:20am - 11:40am</v>
      </c>
      <c r="D183" s="4">
        <f>D182</f>
        <v>0</v>
      </c>
      <c r="E183" t="str">
        <f>E182</f>
        <v/>
      </c>
      <c r="F183" t="str">
        <f t="shared" ref="F183:L183" si="265">F182</f>
        <v/>
      </c>
      <c r="G183" t="str">
        <f t="shared" si="265"/>
        <v/>
      </c>
      <c r="H183" t="str">
        <f t="shared" si="265"/>
        <v/>
      </c>
      <c r="I183" t="str">
        <f t="shared" si="265"/>
        <v/>
      </c>
      <c r="J183" t="str">
        <f t="shared" si="265"/>
        <v/>
      </c>
      <c r="K183" t="str">
        <f t="shared" si="265"/>
        <v/>
      </c>
      <c r="L183" t="str">
        <f t="shared" si="265"/>
        <v/>
      </c>
      <c r="N183" s="40"/>
      <c r="O183" s="12" t="str">
        <f>IF(ISNA(VLOOKUP(N183,Table1[[ID]:[Last Name]],2,FALSE)),"",VLOOKUP(N183,Table1[[ID]:[Last Name]],2,FALSE))</f>
        <v/>
      </c>
      <c r="P183" s="22" t="str">
        <f>IF(ISNA(VLOOKUP(N183,Table1[[ID]:[Email2]],3,FALSE)),"",VLOOKUP(N183,Table1[[ID]:[Email2]],3,FALSE))</f>
        <v/>
      </c>
    </row>
    <row r="184" spans="1:16" x14ac:dyDescent="0.25">
      <c r="A184" t="str">
        <f t="shared" si="264"/>
        <v>Sunday April 10th</v>
      </c>
      <c r="B184" s="19" t="str">
        <f t="shared" ref="B184:B186" si="266">$B$182</f>
        <v>11:20am - 11:40am</v>
      </c>
      <c r="D184" s="4">
        <f t="shared" ref="D184:D186" si="267">D183</f>
        <v>0</v>
      </c>
      <c r="E184" t="str">
        <f t="shared" ref="E184:L186" si="268">E183</f>
        <v/>
      </c>
      <c r="F184" t="str">
        <f t="shared" si="268"/>
        <v/>
      </c>
      <c r="G184" t="str">
        <f t="shared" si="268"/>
        <v/>
      </c>
      <c r="H184" t="str">
        <f t="shared" si="268"/>
        <v/>
      </c>
      <c r="I184" t="str">
        <f t="shared" si="268"/>
        <v/>
      </c>
      <c r="J184" t="str">
        <f t="shared" si="268"/>
        <v/>
      </c>
      <c r="K184" t="str">
        <f t="shared" si="268"/>
        <v/>
      </c>
      <c r="L184" t="str">
        <f t="shared" si="268"/>
        <v/>
      </c>
      <c r="N184" s="40"/>
      <c r="O184" s="12" t="str">
        <f>IF(ISNA(VLOOKUP(N184,Table1[[ID]:[Last Name]],2,FALSE)),"",VLOOKUP(N184,Table1[[ID]:[Last Name]],2,FALSE))</f>
        <v/>
      </c>
      <c r="P184" s="22" t="str">
        <f>IF(ISNA(VLOOKUP(N184,Table1[[ID]:[Email2]],3,FALSE)),"",VLOOKUP(N184,Table1[[ID]:[Email2]],3,FALSE))</f>
        <v/>
      </c>
    </row>
    <row r="185" spans="1:16" x14ac:dyDescent="0.25">
      <c r="A185" t="str">
        <f t="shared" si="264"/>
        <v>Sunday April 10th</v>
      </c>
      <c r="B185" s="19" t="str">
        <f t="shared" si="266"/>
        <v>11:20am - 11:40am</v>
      </c>
      <c r="D185" s="4">
        <f t="shared" si="267"/>
        <v>0</v>
      </c>
      <c r="E185" t="str">
        <f t="shared" si="268"/>
        <v/>
      </c>
      <c r="F185" t="str">
        <f t="shared" si="268"/>
        <v/>
      </c>
      <c r="G185" t="str">
        <f t="shared" si="268"/>
        <v/>
      </c>
      <c r="H185" t="str">
        <f t="shared" si="268"/>
        <v/>
      </c>
      <c r="I185" t="str">
        <f t="shared" si="268"/>
        <v/>
      </c>
      <c r="J185" t="str">
        <f t="shared" si="268"/>
        <v/>
      </c>
      <c r="K185" t="str">
        <f t="shared" si="268"/>
        <v/>
      </c>
      <c r="L185" t="str">
        <f t="shared" si="268"/>
        <v/>
      </c>
      <c r="N185" s="40"/>
      <c r="O185" s="12" t="str">
        <f>IF(ISNA(VLOOKUP(N185,Table1[[ID]:[Last Name]],2,FALSE)),"",VLOOKUP(N185,Table1[[ID]:[Last Name]],2,FALSE))</f>
        <v/>
      </c>
      <c r="P185" s="22" t="str">
        <f>IF(ISNA(VLOOKUP(N185,Table1[[ID]:[Email2]],3,FALSE)),"",VLOOKUP(N185,Table1[[ID]:[Email2]],3,FALSE))</f>
        <v/>
      </c>
    </row>
    <row r="186" spans="1:16" x14ac:dyDescent="0.25">
      <c r="A186" t="str">
        <f t="shared" si="264"/>
        <v>Sunday April 10th</v>
      </c>
      <c r="B186" s="19" t="str">
        <f t="shared" si="266"/>
        <v>11:20am - 11:40am</v>
      </c>
      <c r="D186" s="4">
        <f t="shared" si="267"/>
        <v>0</v>
      </c>
      <c r="E186" t="str">
        <f t="shared" si="268"/>
        <v/>
      </c>
      <c r="F186" t="str">
        <f t="shared" si="268"/>
        <v/>
      </c>
      <c r="G186" t="str">
        <f t="shared" si="268"/>
        <v/>
      </c>
      <c r="H186" t="str">
        <f t="shared" si="268"/>
        <v/>
      </c>
      <c r="I186" t="str">
        <f t="shared" si="268"/>
        <v/>
      </c>
      <c r="J186" t="str">
        <f t="shared" si="268"/>
        <v/>
      </c>
      <c r="K186" t="str">
        <f t="shared" si="268"/>
        <v/>
      </c>
      <c r="L186" t="str">
        <f t="shared" si="268"/>
        <v/>
      </c>
      <c r="N186" s="40"/>
      <c r="O186" s="12" t="str">
        <f>IF(ISNA(VLOOKUP(N186,Table1[[ID]:[Last Name]],2,FALSE)),"",VLOOKUP(N186,Table1[[ID]:[Last Name]],2,FALSE))</f>
        <v/>
      </c>
      <c r="P186" s="22" t="str">
        <f>IF(ISNA(VLOOKUP(N186,Table1[[ID]:[Email2]],3,FALSE)),"",VLOOKUP(N186,Table1[[ID]:[Email2]],3,FALSE))</f>
        <v/>
      </c>
    </row>
    <row r="187" spans="1:16" x14ac:dyDescent="0.25">
      <c r="A187" t="str">
        <f t="shared" si="264"/>
        <v>Sunday April 10th</v>
      </c>
      <c r="B187" s="19" t="str">
        <f>$B$182</f>
        <v>11:20am - 11:40am</v>
      </c>
      <c r="D187" s="5">
        <f>D182</f>
        <v>0</v>
      </c>
      <c r="E187" s="6" t="str">
        <f>E182</f>
        <v/>
      </c>
      <c r="F187" s="6" t="str">
        <f t="shared" ref="F187:L187" si="269">F182</f>
        <v/>
      </c>
      <c r="G187" s="6" t="str">
        <f t="shared" si="269"/>
        <v/>
      </c>
      <c r="H187" s="6" t="str">
        <f t="shared" si="269"/>
        <v/>
      </c>
      <c r="I187" s="6" t="str">
        <f t="shared" si="269"/>
        <v/>
      </c>
      <c r="J187" s="6" t="str">
        <f t="shared" si="269"/>
        <v/>
      </c>
      <c r="K187" s="6" t="str">
        <f t="shared" si="269"/>
        <v/>
      </c>
      <c r="L187" s="6" t="str">
        <f t="shared" si="269"/>
        <v/>
      </c>
      <c r="M187" s="6"/>
      <c r="N187" s="41"/>
      <c r="O187" s="11" t="str">
        <f>IF(ISNA(VLOOKUP(N187,Table1[[ID]:[Last Name]],2,FALSE)),"",VLOOKUP(N187,Table1[[ID]:[Last Name]],2,FALSE))</f>
        <v/>
      </c>
      <c r="P187" s="24" t="str">
        <f>IF(ISNA(VLOOKUP(N187,Table1[[ID]:[Email2]],3,FALSE)),"",VLOOKUP(N187,Table1[[ID]:[Email2]],3,FALSE))</f>
        <v/>
      </c>
    </row>
    <row r="188" spans="1:16" x14ac:dyDescent="0.25">
      <c r="B188" s="17"/>
    </row>
    <row r="189" spans="1:16" x14ac:dyDescent="0.25">
      <c r="A189" t="str">
        <f t="shared" ref="A189:A194" si="270">$A$6</f>
        <v>Sunday April 10th</v>
      </c>
      <c r="B189" s="19" t="str">
        <f t="shared" ref="B189:B194" si="271">$B$182</f>
        <v>11:20am - 11:40am</v>
      </c>
      <c r="D189" s="38"/>
      <c r="E189" s="3" t="str">
        <f>IF(ISNA(VLOOKUP(D189,'Project Information'!$A$2:$K$59,2,FALSE)),"",VLOOKUP(D189,'Project Information'!$A$2:$K$59,2,FALSE))</f>
        <v/>
      </c>
      <c r="F189" s="3" t="str">
        <f>IF(ISNA(VLOOKUP(D189,'Project Information'!$A$2:$K$59,3,FALSE)),"",VLOOKUP(D189,'Project Information'!$A$2:$K$59,3,FALSE))</f>
        <v/>
      </c>
      <c r="G189" s="3" t="str">
        <f>IF(ISNA(VLOOKUP(D189,'Project Information'!$A$2:$K$59,4,FALSE)),"",VLOOKUP(D189,'Project Information'!$A$2:$K$59,4,FALSE))</f>
        <v/>
      </c>
      <c r="H189" s="3" t="str">
        <f>IF(ISNA(VLOOKUP(D189,'Project Information'!$A$2:$K$59,6,FALSE)),"",VLOOKUP(D189,'Project Information'!$A$2:$K$59,6,FALSE))</f>
        <v/>
      </c>
      <c r="I189" s="3" t="str">
        <f>IF(ISNA(VLOOKUP(D189,'Project Information'!$A$2:$K$59,7,FALSE)),"",VLOOKUP(D189,'Project Information'!$A$2:$K$59,7,FALSE))</f>
        <v/>
      </c>
      <c r="J189" s="3" t="str">
        <f>IF(ISNA(VLOOKUP(D189,'Project Information'!$A$2:$K$59,8,FALSE)),"",VLOOKUP(D189,'Project Information'!$A$2:$K$59,8,FALSE))</f>
        <v/>
      </c>
      <c r="K189" s="21" t="str">
        <f>IF(ISNA(VLOOKUP(D189,'Project Information'!$A$2:$K$59,10,FALSE)),"",VLOOKUP(D189,'Project Information'!$A$2:$K$59,10,FALSE))</f>
        <v/>
      </c>
      <c r="L189" s="3" t="str">
        <f>IF(ISNA(VLOOKUP(D189,'Project Information'!$A$2:$K$59,11,FALSE)),"",VLOOKUP(D189,'Project Information'!$A$2:$K$59,11,FALSE))</f>
        <v/>
      </c>
      <c r="M189" s="3"/>
      <c r="N189" s="39"/>
      <c r="O189" s="10" t="str">
        <f>IF(ISNA(VLOOKUP(N189,Table1[[ID]:[Last Name]],2,FALSE)),"",VLOOKUP(N189,Table1[[ID]:[Last Name]],2,FALSE))</f>
        <v/>
      </c>
      <c r="P189" s="23" t="str">
        <f>IF(ISNA(VLOOKUP(N189,Table1[[ID]:[Email2]],3,FALSE)),"",VLOOKUP(N189,Table1[[ID]:[Email2]],3,FALSE))</f>
        <v/>
      </c>
    </row>
    <row r="190" spans="1:16" x14ac:dyDescent="0.25">
      <c r="A190" t="str">
        <f t="shared" si="270"/>
        <v>Sunday April 10th</v>
      </c>
      <c r="B190" s="19" t="str">
        <f t="shared" si="271"/>
        <v>11:20am - 11:40am</v>
      </c>
      <c r="D190" s="4">
        <f>D189</f>
        <v>0</v>
      </c>
      <c r="E190" t="str">
        <f>E189</f>
        <v/>
      </c>
      <c r="F190" t="str">
        <f t="shared" ref="F190:L190" si="272">F189</f>
        <v/>
      </c>
      <c r="G190" t="str">
        <f t="shared" si="272"/>
        <v/>
      </c>
      <c r="H190" t="str">
        <f t="shared" si="272"/>
        <v/>
      </c>
      <c r="I190" t="str">
        <f t="shared" si="272"/>
        <v/>
      </c>
      <c r="J190" t="str">
        <f t="shared" si="272"/>
        <v/>
      </c>
      <c r="K190" t="str">
        <f t="shared" si="272"/>
        <v/>
      </c>
      <c r="L190" t="str">
        <f t="shared" si="272"/>
        <v/>
      </c>
      <c r="N190" s="40"/>
      <c r="O190" s="12" t="str">
        <f>IF(ISNA(VLOOKUP(N190,Table1[[ID]:[Last Name]],2,FALSE)),"",VLOOKUP(N190,Table1[[ID]:[Last Name]],2,FALSE))</f>
        <v/>
      </c>
      <c r="P190" s="22" t="str">
        <f>IF(ISNA(VLOOKUP(N190,Table1[[ID]:[Email2]],3,FALSE)),"",VLOOKUP(N190,Table1[[ID]:[Email2]],3,FALSE))</f>
        <v/>
      </c>
    </row>
    <row r="191" spans="1:16" x14ac:dyDescent="0.25">
      <c r="A191" t="str">
        <f t="shared" si="270"/>
        <v>Sunday April 10th</v>
      </c>
      <c r="B191" s="19" t="str">
        <f t="shared" si="271"/>
        <v>11:20am - 11:40am</v>
      </c>
      <c r="D191" s="4">
        <f t="shared" ref="D191:D193" si="273">D190</f>
        <v>0</v>
      </c>
      <c r="E191" t="str">
        <f t="shared" ref="E191:L193" si="274">E190</f>
        <v/>
      </c>
      <c r="F191" t="str">
        <f t="shared" si="274"/>
        <v/>
      </c>
      <c r="G191" t="str">
        <f t="shared" si="274"/>
        <v/>
      </c>
      <c r="H191" t="str">
        <f t="shared" si="274"/>
        <v/>
      </c>
      <c r="I191" t="str">
        <f t="shared" si="274"/>
        <v/>
      </c>
      <c r="J191" t="str">
        <f t="shared" si="274"/>
        <v/>
      </c>
      <c r="K191" t="str">
        <f t="shared" si="274"/>
        <v/>
      </c>
      <c r="L191" t="str">
        <f t="shared" si="274"/>
        <v/>
      </c>
      <c r="N191" s="40"/>
      <c r="O191" s="12" t="str">
        <f>IF(ISNA(VLOOKUP(N191,Table1[[ID]:[Last Name]],2,FALSE)),"",VLOOKUP(N191,Table1[[ID]:[Last Name]],2,FALSE))</f>
        <v/>
      </c>
      <c r="P191" s="22" t="str">
        <f>IF(ISNA(VLOOKUP(N191,Table1[[ID]:[Email2]],3,FALSE)),"",VLOOKUP(N191,Table1[[ID]:[Email2]],3,FALSE))</f>
        <v/>
      </c>
    </row>
    <row r="192" spans="1:16" x14ac:dyDescent="0.25">
      <c r="A192" t="str">
        <f t="shared" si="270"/>
        <v>Sunday April 10th</v>
      </c>
      <c r="B192" s="19" t="str">
        <f t="shared" si="271"/>
        <v>11:20am - 11:40am</v>
      </c>
      <c r="D192" s="4">
        <f t="shared" si="273"/>
        <v>0</v>
      </c>
      <c r="E192" t="str">
        <f t="shared" si="274"/>
        <v/>
      </c>
      <c r="F192" t="str">
        <f t="shared" si="274"/>
        <v/>
      </c>
      <c r="G192" t="str">
        <f t="shared" si="274"/>
        <v/>
      </c>
      <c r="H192" t="str">
        <f t="shared" si="274"/>
        <v/>
      </c>
      <c r="I192" t="str">
        <f t="shared" si="274"/>
        <v/>
      </c>
      <c r="J192" t="str">
        <f t="shared" si="274"/>
        <v/>
      </c>
      <c r="K192" t="str">
        <f t="shared" si="274"/>
        <v/>
      </c>
      <c r="L192" t="str">
        <f t="shared" si="274"/>
        <v/>
      </c>
      <c r="N192" s="40"/>
      <c r="O192" s="12" t="str">
        <f>IF(ISNA(VLOOKUP(N192,Table1[[ID]:[Last Name]],2,FALSE)),"",VLOOKUP(N192,Table1[[ID]:[Last Name]],2,FALSE))</f>
        <v/>
      </c>
      <c r="P192" s="22" t="str">
        <f>IF(ISNA(VLOOKUP(N192,Table1[[ID]:[Email2]],3,FALSE)),"",VLOOKUP(N192,Table1[[ID]:[Email2]],3,FALSE))</f>
        <v/>
      </c>
    </row>
    <row r="193" spans="1:16" x14ac:dyDescent="0.25">
      <c r="A193" t="str">
        <f t="shared" si="270"/>
        <v>Sunday April 10th</v>
      </c>
      <c r="B193" s="19" t="str">
        <f t="shared" si="271"/>
        <v>11:20am - 11:40am</v>
      </c>
      <c r="D193" s="4">
        <f t="shared" si="273"/>
        <v>0</v>
      </c>
      <c r="E193" t="str">
        <f t="shared" si="274"/>
        <v/>
      </c>
      <c r="F193" t="str">
        <f t="shared" si="274"/>
        <v/>
      </c>
      <c r="G193" t="str">
        <f t="shared" si="274"/>
        <v/>
      </c>
      <c r="H193" t="str">
        <f t="shared" si="274"/>
        <v/>
      </c>
      <c r="I193" t="str">
        <f t="shared" si="274"/>
        <v/>
      </c>
      <c r="J193" t="str">
        <f t="shared" si="274"/>
        <v/>
      </c>
      <c r="K193" t="str">
        <f t="shared" si="274"/>
        <v/>
      </c>
      <c r="L193" t="str">
        <f t="shared" si="274"/>
        <v/>
      </c>
      <c r="N193" s="40"/>
      <c r="O193" s="12" t="str">
        <f>IF(ISNA(VLOOKUP(N193,Table1[[ID]:[Last Name]],2,FALSE)),"",VLOOKUP(N193,Table1[[ID]:[Last Name]],2,FALSE))</f>
        <v/>
      </c>
      <c r="P193" s="22" t="str">
        <f>IF(ISNA(VLOOKUP(N193,Table1[[ID]:[Email2]],3,FALSE)),"",VLOOKUP(N193,Table1[[ID]:[Email2]],3,FALSE))</f>
        <v/>
      </c>
    </row>
    <row r="194" spans="1:16" x14ac:dyDescent="0.25">
      <c r="A194" t="str">
        <f t="shared" si="270"/>
        <v>Sunday April 10th</v>
      </c>
      <c r="B194" s="19" t="str">
        <f t="shared" si="271"/>
        <v>11:20am - 11:40am</v>
      </c>
      <c r="D194" s="5">
        <f>D189</f>
        <v>0</v>
      </c>
      <c r="E194" s="6" t="str">
        <f>E189</f>
        <v/>
      </c>
      <c r="F194" s="6" t="str">
        <f t="shared" ref="F194:L194" si="275">F189</f>
        <v/>
      </c>
      <c r="G194" s="6" t="str">
        <f t="shared" si="275"/>
        <v/>
      </c>
      <c r="H194" s="6" t="str">
        <f t="shared" si="275"/>
        <v/>
      </c>
      <c r="I194" s="6" t="str">
        <f t="shared" si="275"/>
        <v/>
      </c>
      <c r="J194" s="6" t="str">
        <f t="shared" si="275"/>
        <v/>
      </c>
      <c r="K194" s="6" t="str">
        <f t="shared" si="275"/>
        <v/>
      </c>
      <c r="L194" s="6" t="str">
        <f t="shared" si="275"/>
        <v/>
      </c>
      <c r="M194" s="6"/>
      <c r="N194" s="41"/>
      <c r="O194" s="11" t="str">
        <f>IF(ISNA(VLOOKUP(N194,Table1[[ID]:[Last Name]],2,FALSE)),"",VLOOKUP(N194,Table1[[ID]:[Last Name]],2,FALSE))</f>
        <v/>
      </c>
      <c r="P194" s="24" t="str">
        <f>IF(ISNA(VLOOKUP(N194,Table1[[ID]:[Email2]],3,FALSE)),"",VLOOKUP(N194,Table1[[ID]:[Email2]],3,FALSE))</f>
        <v/>
      </c>
    </row>
    <row r="195" spans="1:16" x14ac:dyDescent="0.25">
      <c r="B195" s="17"/>
    </row>
    <row r="196" spans="1:16" x14ac:dyDescent="0.25">
      <c r="A196" t="str">
        <f t="shared" ref="A196:A201" si="276">$A$6</f>
        <v>Sunday April 10th</v>
      </c>
      <c r="B196" s="19" t="str">
        <f t="shared" ref="B196:B201" si="277">$B$182</f>
        <v>11:20am - 11:40am</v>
      </c>
      <c r="D196" s="38"/>
      <c r="E196" s="3" t="str">
        <f>IF(ISNA(VLOOKUP(D196,'Project Information'!$A$2:$K$59,2,FALSE)),"",VLOOKUP(D196,'Project Information'!$A$2:$K$59,2,FALSE))</f>
        <v/>
      </c>
      <c r="F196" s="3" t="str">
        <f>IF(ISNA(VLOOKUP(D196,'Project Information'!$A$2:$K$59,3,FALSE)),"",VLOOKUP(D196,'Project Information'!$A$2:$K$59,3,FALSE))</f>
        <v/>
      </c>
      <c r="G196" s="3" t="str">
        <f>IF(ISNA(VLOOKUP(D196,'Project Information'!$A$2:$K$59,4,FALSE)),"",VLOOKUP(D196,'Project Information'!$A$2:$K$59,4,FALSE))</f>
        <v/>
      </c>
      <c r="H196" s="3" t="str">
        <f>IF(ISNA(VLOOKUP(D196,'Project Information'!$A$2:$K$59,6,FALSE)),"",VLOOKUP(D196,'Project Information'!$A$2:$K$59,6,FALSE))</f>
        <v/>
      </c>
      <c r="I196" s="3" t="str">
        <f>IF(ISNA(VLOOKUP(D196,'Project Information'!$A$2:$K$59,7,FALSE)),"",VLOOKUP(D196,'Project Information'!$A$2:$K$59,7,FALSE))</f>
        <v/>
      </c>
      <c r="J196" s="3" t="str">
        <f>IF(ISNA(VLOOKUP(D196,'Project Information'!$A$2:$K$59,8,FALSE)),"",VLOOKUP(D196,'Project Information'!$A$2:$K$59,8,FALSE))</f>
        <v/>
      </c>
      <c r="K196" s="21" t="str">
        <f>IF(ISNA(VLOOKUP(D196,'Project Information'!$A$2:$K$59,10,FALSE)),"",VLOOKUP(D196,'Project Information'!$A$2:$K$59,10,FALSE))</f>
        <v/>
      </c>
      <c r="L196" s="3" t="str">
        <f>IF(ISNA(VLOOKUP(D196,'Project Information'!$A$2:$K$59,11,FALSE)),"",VLOOKUP(D196,'Project Information'!$A$2:$K$59,11,FALSE))</f>
        <v/>
      </c>
      <c r="M196" s="3"/>
      <c r="N196" s="39"/>
      <c r="O196" s="10" t="str">
        <f>IF(ISNA(VLOOKUP(N196,Table1[[ID]:[Last Name]],2,FALSE)),"",VLOOKUP(N196,Table1[[ID]:[Last Name]],2,FALSE))</f>
        <v/>
      </c>
      <c r="P196" s="23" t="str">
        <f>IF(ISNA(VLOOKUP(N196,Table1[[ID]:[Email2]],3,FALSE)),"",VLOOKUP(N196,Table1[[ID]:[Email2]],3,FALSE))</f>
        <v/>
      </c>
    </row>
    <row r="197" spans="1:16" x14ac:dyDescent="0.25">
      <c r="A197" t="str">
        <f t="shared" si="276"/>
        <v>Sunday April 10th</v>
      </c>
      <c r="B197" s="19" t="str">
        <f t="shared" si="277"/>
        <v>11:20am - 11:40am</v>
      </c>
      <c r="D197" s="4">
        <f>D196</f>
        <v>0</v>
      </c>
      <c r="E197" t="str">
        <f>E196</f>
        <v/>
      </c>
      <c r="F197" t="str">
        <f t="shared" ref="F197:L197" si="278">F196</f>
        <v/>
      </c>
      <c r="G197" t="str">
        <f t="shared" si="278"/>
        <v/>
      </c>
      <c r="H197" t="str">
        <f t="shared" si="278"/>
        <v/>
      </c>
      <c r="I197" t="str">
        <f t="shared" si="278"/>
        <v/>
      </c>
      <c r="J197" t="str">
        <f t="shared" si="278"/>
        <v/>
      </c>
      <c r="K197" t="str">
        <f t="shared" si="278"/>
        <v/>
      </c>
      <c r="L197" t="str">
        <f t="shared" si="278"/>
        <v/>
      </c>
      <c r="N197" s="40"/>
      <c r="O197" s="12" t="str">
        <f>IF(ISNA(VLOOKUP(N197,Table1[[ID]:[Last Name]],2,FALSE)),"",VLOOKUP(N197,Table1[[ID]:[Last Name]],2,FALSE))</f>
        <v/>
      </c>
      <c r="P197" s="22" t="str">
        <f>IF(ISNA(VLOOKUP(N197,Table1[[ID]:[Email2]],3,FALSE)),"",VLOOKUP(N197,Table1[[ID]:[Email2]],3,FALSE))</f>
        <v/>
      </c>
    </row>
    <row r="198" spans="1:16" x14ac:dyDescent="0.25">
      <c r="A198" t="str">
        <f t="shared" si="276"/>
        <v>Sunday April 10th</v>
      </c>
      <c r="B198" s="19" t="str">
        <f t="shared" si="277"/>
        <v>11:20am - 11:40am</v>
      </c>
      <c r="D198" s="4">
        <f t="shared" ref="D198:D200" si="279">D197</f>
        <v>0</v>
      </c>
      <c r="E198" t="str">
        <f t="shared" ref="E198:L200" si="280">E197</f>
        <v/>
      </c>
      <c r="F198" t="str">
        <f t="shared" si="280"/>
        <v/>
      </c>
      <c r="G198" t="str">
        <f t="shared" si="280"/>
        <v/>
      </c>
      <c r="H198" t="str">
        <f t="shared" si="280"/>
        <v/>
      </c>
      <c r="I198" t="str">
        <f t="shared" si="280"/>
        <v/>
      </c>
      <c r="J198" t="str">
        <f t="shared" si="280"/>
        <v/>
      </c>
      <c r="K198" t="str">
        <f t="shared" si="280"/>
        <v/>
      </c>
      <c r="L198" t="str">
        <f t="shared" si="280"/>
        <v/>
      </c>
      <c r="N198" s="40"/>
      <c r="O198" s="12" t="str">
        <f>IF(ISNA(VLOOKUP(N198,Table1[[ID]:[Last Name]],2,FALSE)),"",VLOOKUP(N198,Table1[[ID]:[Last Name]],2,FALSE))</f>
        <v/>
      </c>
      <c r="P198" s="22" t="str">
        <f>IF(ISNA(VLOOKUP(N198,Table1[[ID]:[Email2]],3,FALSE)),"",VLOOKUP(N198,Table1[[ID]:[Email2]],3,FALSE))</f>
        <v/>
      </c>
    </row>
    <row r="199" spans="1:16" x14ac:dyDescent="0.25">
      <c r="A199" t="str">
        <f t="shared" si="276"/>
        <v>Sunday April 10th</v>
      </c>
      <c r="B199" s="19" t="str">
        <f t="shared" si="277"/>
        <v>11:20am - 11:40am</v>
      </c>
      <c r="D199" s="4">
        <f t="shared" si="279"/>
        <v>0</v>
      </c>
      <c r="E199" t="str">
        <f t="shared" si="280"/>
        <v/>
      </c>
      <c r="F199" t="str">
        <f t="shared" si="280"/>
        <v/>
      </c>
      <c r="G199" t="str">
        <f t="shared" si="280"/>
        <v/>
      </c>
      <c r="H199" t="str">
        <f t="shared" si="280"/>
        <v/>
      </c>
      <c r="I199" t="str">
        <f t="shared" si="280"/>
        <v/>
      </c>
      <c r="J199" t="str">
        <f t="shared" si="280"/>
        <v/>
      </c>
      <c r="K199" t="str">
        <f t="shared" si="280"/>
        <v/>
      </c>
      <c r="L199" t="str">
        <f t="shared" si="280"/>
        <v/>
      </c>
      <c r="N199" s="40"/>
      <c r="O199" s="12" t="str">
        <f>IF(ISNA(VLOOKUP(N199,Table1[[ID]:[Last Name]],2,FALSE)),"",VLOOKUP(N199,Table1[[ID]:[Last Name]],2,FALSE))</f>
        <v/>
      </c>
      <c r="P199" s="22" t="str">
        <f>IF(ISNA(VLOOKUP(N199,Table1[[ID]:[Email2]],3,FALSE)),"",VLOOKUP(N199,Table1[[ID]:[Email2]],3,FALSE))</f>
        <v/>
      </c>
    </row>
    <row r="200" spans="1:16" x14ac:dyDescent="0.25">
      <c r="A200" t="str">
        <f t="shared" si="276"/>
        <v>Sunday April 10th</v>
      </c>
      <c r="B200" s="19" t="str">
        <f t="shared" si="277"/>
        <v>11:20am - 11:40am</v>
      </c>
      <c r="D200" s="4">
        <f t="shared" si="279"/>
        <v>0</v>
      </c>
      <c r="E200" t="str">
        <f t="shared" si="280"/>
        <v/>
      </c>
      <c r="F200" t="str">
        <f t="shared" si="280"/>
        <v/>
      </c>
      <c r="G200" t="str">
        <f t="shared" si="280"/>
        <v/>
      </c>
      <c r="H200" t="str">
        <f t="shared" si="280"/>
        <v/>
      </c>
      <c r="I200" t="str">
        <f t="shared" si="280"/>
        <v/>
      </c>
      <c r="J200" t="str">
        <f t="shared" si="280"/>
        <v/>
      </c>
      <c r="K200" t="str">
        <f t="shared" si="280"/>
        <v/>
      </c>
      <c r="L200" t="str">
        <f t="shared" si="280"/>
        <v/>
      </c>
      <c r="N200" s="40"/>
      <c r="O200" s="12" t="str">
        <f>IF(ISNA(VLOOKUP(N200,Table1[[ID]:[Last Name]],2,FALSE)),"",VLOOKUP(N200,Table1[[ID]:[Last Name]],2,FALSE))</f>
        <v/>
      </c>
      <c r="P200" s="22" t="str">
        <f>IF(ISNA(VLOOKUP(N200,Table1[[ID]:[Email2]],3,FALSE)),"",VLOOKUP(N200,Table1[[ID]:[Email2]],3,FALSE))</f>
        <v/>
      </c>
    </row>
    <row r="201" spans="1:16" x14ac:dyDescent="0.25">
      <c r="A201" t="str">
        <f t="shared" si="276"/>
        <v>Sunday April 10th</v>
      </c>
      <c r="B201" s="19" t="str">
        <f t="shared" si="277"/>
        <v>11:20am - 11:40am</v>
      </c>
      <c r="D201" s="5">
        <f>D196</f>
        <v>0</v>
      </c>
      <c r="E201" s="6" t="str">
        <f>E196</f>
        <v/>
      </c>
      <c r="F201" s="6" t="str">
        <f t="shared" ref="F201:L201" si="281">F196</f>
        <v/>
      </c>
      <c r="G201" s="6" t="str">
        <f t="shared" si="281"/>
        <v/>
      </c>
      <c r="H201" s="6" t="str">
        <f t="shared" si="281"/>
        <v/>
      </c>
      <c r="I201" s="6" t="str">
        <f t="shared" si="281"/>
        <v/>
      </c>
      <c r="J201" s="6" t="str">
        <f t="shared" si="281"/>
        <v/>
      </c>
      <c r="K201" s="6" t="str">
        <f t="shared" si="281"/>
        <v/>
      </c>
      <c r="L201" s="6" t="str">
        <f t="shared" si="281"/>
        <v/>
      </c>
      <c r="M201" s="6"/>
      <c r="N201" s="41"/>
      <c r="O201" s="11" t="str">
        <f>IF(ISNA(VLOOKUP(N201,Table1[[ID]:[Last Name]],2,FALSE)),"",VLOOKUP(N201,Table1[[ID]:[Last Name]],2,FALSE))</f>
        <v/>
      </c>
      <c r="P201" s="24" t="str">
        <f>IF(ISNA(VLOOKUP(N201,Table1[[ID]:[Email2]],3,FALSE)),"",VLOOKUP(N201,Table1[[ID]:[Email2]],3,FALSE))</f>
        <v/>
      </c>
    </row>
    <row r="202" spans="1:16" x14ac:dyDescent="0.25">
      <c r="B202" s="17"/>
    </row>
    <row r="203" spans="1:16" x14ac:dyDescent="0.25">
      <c r="A203" t="str">
        <f t="shared" ref="A203:A208" si="282">$A$6</f>
        <v>Sunday April 10th</v>
      </c>
      <c r="B203" s="19" t="str">
        <f t="shared" ref="B203:B208" si="283">$B$182</f>
        <v>11:20am - 11:40am</v>
      </c>
      <c r="D203" s="38">
        <v>65</v>
      </c>
      <c r="E203" s="3" t="str">
        <f>IF(ISNA(VLOOKUP(D203,'Project Information'!$A$2:$K$59,2,FALSE)),"",VLOOKUP(D203,'Project Information'!$A$2:$K$59,2,FALSE))</f>
        <v/>
      </c>
      <c r="F203" s="3" t="str">
        <f>IF(ISNA(VLOOKUP(D203,'Project Information'!$A$2:$K$59,3,FALSE)),"",VLOOKUP(D203,'Project Information'!$A$2:$K$59,3,FALSE))</f>
        <v/>
      </c>
      <c r="G203" s="3" t="str">
        <f>IF(ISNA(VLOOKUP(D203,'Project Information'!$A$2:$K$59,4,FALSE)),"",VLOOKUP(D203,'Project Information'!$A$2:$K$59,4,FALSE))</f>
        <v/>
      </c>
      <c r="H203" s="3" t="str">
        <f>IF(ISNA(VLOOKUP(D203,'Project Information'!$A$2:$K$59,6,FALSE)),"",VLOOKUP(D203,'Project Information'!$A$2:$K$59,6,FALSE))</f>
        <v/>
      </c>
      <c r="I203" s="3" t="str">
        <f>IF(ISNA(VLOOKUP(D203,'Project Information'!$A$2:$K$59,7,FALSE)),"",VLOOKUP(D203,'Project Information'!$A$2:$K$59,7,FALSE))</f>
        <v/>
      </c>
      <c r="J203" s="3" t="str">
        <f>IF(ISNA(VLOOKUP(D203,'Project Information'!$A$2:$K$59,8,FALSE)),"",VLOOKUP(D203,'Project Information'!$A$2:$K$59,8,FALSE))</f>
        <v/>
      </c>
      <c r="K203" s="21" t="str">
        <f>IF(ISNA(VLOOKUP(D203,'Project Information'!$A$2:$K$59,10,FALSE)),"",VLOOKUP(D203,'Project Information'!$A$2:$K$59,10,FALSE))</f>
        <v/>
      </c>
      <c r="L203" s="3" t="str">
        <f>IF(ISNA(VLOOKUP(D203,'Project Information'!$A$2:$K$59,11,FALSE)),"",VLOOKUP(D203,'Project Information'!$A$2:$K$59,11,FALSE))</f>
        <v/>
      </c>
      <c r="M203" s="3"/>
      <c r="N203" s="39"/>
      <c r="O203" s="10" t="str">
        <f>IF(ISNA(VLOOKUP(N203,Table1[[ID]:[Last Name]],2,FALSE)),"",VLOOKUP(N203,Table1[[ID]:[Last Name]],2,FALSE))</f>
        <v/>
      </c>
      <c r="P203" s="23" t="str">
        <f>IF(ISNA(VLOOKUP(N203,Table1[[ID]:[Email2]],3,FALSE)),"",VLOOKUP(N203,Table1[[ID]:[Email2]],3,FALSE))</f>
        <v/>
      </c>
    </row>
    <row r="204" spans="1:16" x14ac:dyDescent="0.25">
      <c r="A204" t="str">
        <f t="shared" si="282"/>
        <v>Sunday April 10th</v>
      </c>
      <c r="B204" s="19" t="str">
        <f t="shared" si="283"/>
        <v>11:20am - 11:40am</v>
      </c>
      <c r="D204" s="4">
        <f>D203</f>
        <v>65</v>
      </c>
      <c r="E204" t="str">
        <f>E203</f>
        <v/>
      </c>
      <c r="F204" t="str">
        <f t="shared" ref="F204:L205" si="284">F203</f>
        <v/>
      </c>
      <c r="G204" t="str">
        <f t="shared" si="284"/>
        <v/>
      </c>
      <c r="H204" t="str">
        <f t="shared" si="284"/>
        <v/>
      </c>
      <c r="I204" t="str">
        <f t="shared" si="284"/>
        <v/>
      </c>
      <c r="J204" t="str">
        <f t="shared" si="284"/>
        <v/>
      </c>
      <c r="K204" t="str">
        <f t="shared" si="284"/>
        <v/>
      </c>
      <c r="L204" t="str">
        <f t="shared" si="284"/>
        <v/>
      </c>
      <c r="N204" s="40"/>
      <c r="O204" s="12" t="str">
        <f>IF(ISNA(VLOOKUP(N204,Table1[[ID]:[Last Name]],2,FALSE)),"",VLOOKUP(N204,Table1[[ID]:[Last Name]],2,FALSE))</f>
        <v/>
      </c>
      <c r="P204" s="22" t="str">
        <f>IF(ISNA(VLOOKUP(N204,Table1[[ID]:[Email2]],3,FALSE)),"",VLOOKUP(N204,Table1[[ID]:[Email2]],3,FALSE))</f>
        <v/>
      </c>
    </row>
    <row r="205" spans="1:16" x14ac:dyDescent="0.25">
      <c r="A205" t="str">
        <f t="shared" si="282"/>
        <v>Sunday April 10th</v>
      </c>
      <c r="B205" s="19" t="str">
        <f t="shared" si="283"/>
        <v>11:20am - 11:40am</v>
      </c>
      <c r="D205" s="4">
        <f>D204</f>
        <v>65</v>
      </c>
      <c r="E205" t="str">
        <f>E204</f>
        <v/>
      </c>
      <c r="F205" t="str">
        <f t="shared" si="284"/>
        <v/>
      </c>
      <c r="G205" t="str">
        <f t="shared" si="284"/>
        <v/>
      </c>
      <c r="H205" t="str">
        <f t="shared" si="284"/>
        <v/>
      </c>
      <c r="I205" t="str">
        <f t="shared" si="284"/>
        <v/>
      </c>
      <c r="J205" t="str">
        <f t="shared" si="284"/>
        <v/>
      </c>
      <c r="K205" t="str">
        <f t="shared" si="284"/>
        <v/>
      </c>
      <c r="L205" t="str">
        <f t="shared" si="284"/>
        <v/>
      </c>
      <c r="N205" s="40"/>
      <c r="O205" s="12" t="str">
        <f>IF(ISNA(VLOOKUP(N205,Table1[[ID]:[Last Name]],2,FALSE)),"",VLOOKUP(N205,Table1[[ID]:[Last Name]],2,FALSE))</f>
        <v/>
      </c>
      <c r="P205" s="22" t="str">
        <f>IF(ISNA(VLOOKUP(N205,Table1[[ID]:[Email2]],3,FALSE)),"",VLOOKUP(N205,Table1[[ID]:[Email2]],3,FALSE))</f>
        <v/>
      </c>
    </row>
    <row r="206" spans="1:16" x14ac:dyDescent="0.25">
      <c r="A206" t="str">
        <f t="shared" si="282"/>
        <v>Sunday April 10th</v>
      </c>
      <c r="B206" s="19" t="str">
        <f t="shared" si="283"/>
        <v>11:20am - 11:40am</v>
      </c>
      <c r="D206" s="4">
        <f t="shared" ref="D206:D207" si="285">D205</f>
        <v>65</v>
      </c>
      <c r="E206" t="str">
        <f t="shared" ref="E206:L207" si="286">E205</f>
        <v/>
      </c>
      <c r="F206" t="str">
        <f t="shared" si="286"/>
        <v/>
      </c>
      <c r="G206" t="str">
        <f t="shared" si="286"/>
        <v/>
      </c>
      <c r="H206" t="str">
        <f t="shared" si="286"/>
        <v/>
      </c>
      <c r="I206" t="str">
        <f t="shared" si="286"/>
        <v/>
      </c>
      <c r="J206" t="str">
        <f t="shared" si="286"/>
        <v/>
      </c>
      <c r="K206" t="str">
        <f t="shared" si="286"/>
        <v/>
      </c>
      <c r="L206" t="str">
        <f t="shared" si="286"/>
        <v/>
      </c>
      <c r="N206" s="40"/>
      <c r="O206" s="12" t="str">
        <f>IF(ISNA(VLOOKUP(N206,Table1[[ID]:[Last Name]],2,FALSE)),"",VLOOKUP(N206,Table1[[ID]:[Last Name]],2,FALSE))</f>
        <v/>
      </c>
      <c r="P206" s="22" t="str">
        <f>IF(ISNA(VLOOKUP(N206,Table1[[ID]:[Email2]],3,FALSE)),"",VLOOKUP(N206,Table1[[ID]:[Email2]],3,FALSE))</f>
        <v/>
      </c>
    </row>
    <row r="207" spans="1:16" x14ac:dyDescent="0.25">
      <c r="A207" t="str">
        <f t="shared" si="282"/>
        <v>Sunday April 10th</v>
      </c>
      <c r="B207" s="19" t="str">
        <f t="shared" si="283"/>
        <v>11:20am - 11:40am</v>
      </c>
      <c r="D207" s="4">
        <f t="shared" si="285"/>
        <v>65</v>
      </c>
      <c r="E207" t="str">
        <f t="shared" si="286"/>
        <v/>
      </c>
      <c r="F207" t="str">
        <f t="shared" si="286"/>
        <v/>
      </c>
      <c r="G207" t="str">
        <f t="shared" si="286"/>
        <v/>
      </c>
      <c r="H207" t="str">
        <f t="shared" si="286"/>
        <v/>
      </c>
      <c r="I207" t="str">
        <f t="shared" si="286"/>
        <v/>
      </c>
      <c r="J207" t="str">
        <f t="shared" si="286"/>
        <v/>
      </c>
      <c r="K207" t="str">
        <f t="shared" si="286"/>
        <v/>
      </c>
      <c r="L207" t="str">
        <f t="shared" si="286"/>
        <v/>
      </c>
      <c r="N207" s="40"/>
      <c r="O207" s="12" t="str">
        <f>IF(ISNA(VLOOKUP(N207,Table1[[ID]:[Last Name]],2,FALSE)),"",VLOOKUP(N207,Table1[[ID]:[Last Name]],2,FALSE))</f>
        <v/>
      </c>
      <c r="P207" s="22" t="str">
        <f>IF(ISNA(VLOOKUP(N207,Table1[[ID]:[Email2]],3,FALSE)),"",VLOOKUP(N207,Table1[[ID]:[Email2]],3,FALSE))</f>
        <v/>
      </c>
    </row>
    <row r="208" spans="1:16" x14ac:dyDescent="0.25">
      <c r="A208" t="str">
        <f t="shared" si="282"/>
        <v>Sunday April 10th</v>
      </c>
      <c r="B208" s="19" t="str">
        <f t="shared" si="283"/>
        <v>11:20am - 11:40am</v>
      </c>
      <c r="D208" s="5">
        <f>D203</f>
        <v>65</v>
      </c>
      <c r="E208" s="6" t="str">
        <f>E203</f>
        <v/>
      </c>
      <c r="F208" s="6" t="str">
        <f t="shared" ref="F208:L208" si="287">F203</f>
        <v/>
      </c>
      <c r="G208" s="6" t="str">
        <f t="shared" si="287"/>
        <v/>
      </c>
      <c r="H208" s="6" t="str">
        <f t="shared" si="287"/>
        <v/>
      </c>
      <c r="I208" s="6" t="str">
        <f t="shared" si="287"/>
        <v/>
      </c>
      <c r="J208" s="6" t="str">
        <f t="shared" si="287"/>
        <v/>
      </c>
      <c r="K208" s="6" t="str">
        <f t="shared" si="287"/>
        <v/>
      </c>
      <c r="L208" s="6" t="str">
        <f t="shared" si="287"/>
        <v/>
      </c>
      <c r="M208" s="6"/>
      <c r="N208" s="41"/>
      <c r="O208" s="11" t="str">
        <f>IF(ISNA(VLOOKUP(N208,Table1[[ID]:[Last Name]],2,FALSE)),"",VLOOKUP(N208,Table1[[ID]:[Last Name]],2,FALSE))</f>
        <v/>
      </c>
      <c r="P208" s="24" t="str">
        <f>IF(ISNA(VLOOKUP(N208,Table1[[ID]:[Email2]],3,FALSE)),"",VLOOKUP(N208,Table1[[ID]:[Email2]],3,FALSE))</f>
        <v/>
      </c>
    </row>
    <row r="209" spans="1:16" x14ac:dyDescent="0.25">
      <c r="B209" s="17"/>
    </row>
    <row r="210" spans="1:16" x14ac:dyDescent="0.25">
      <c r="A210" t="str">
        <f t="shared" ref="A210:A215" si="288">$A$6</f>
        <v>Sunday April 10th</v>
      </c>
      <c r="B210" s="19" t="str">
        <f t="shared" ref="B210:B215" si="289">$B$182</f>
        <v>11:20am - 11:40am</v>
      </c>
      <c r="D210" s="38"/>
      <c r="E210" s="3" t="str">
        <f>IF(ISNA(VLOOKUP(D210,'Project Information'!$A$2:$K$59,2,FALSE)),"",VLOOKUP(D210,'Project Information'!$A$2:$K$59,2,FALSE))</f>
        <v/>
      </c>
      <c r="F210" s="3" t="str">
        <f>IF(ISNA(VLOOKUP(D210,'Project Information'!$A$2:$K$59,3,FALSE)),"",VLOOKUP(D210,'Project Information'!$A$2:$K$59,3,FALSE))</f>
        <v/>
      </c>
      <c r="G210" s="3" t="str">
        <f>IF(ISNA(VLOOKUP(D210,'Project Information'!$A$2:$K$59,4,FALSE)),"",VLOOKUP(D210,'Project Information'!$A$2:$K$59,4,FALSE))</f>
        <v/>
      </c>
      <c r="H210" s="3" t="str">
        <f>IF(ISNA(VLOOKUP(D210,'Project Information'!$A$2:$K$59,6,FALSE)),"",VLOOKUP(D210,'Project Information'!$A$2:$K$59,6,FALSE))</f>
        <v/>
      </c>
      <c r="I210" s="3" t="str">
        <f>IF(ISNA(VLOOKUP(D210,'Project Information'!$A$2:$K$59,7,FALSE)),"",VLOOKUP(D210,'Project Information'!$A$2:$K$59,7,FALSE))</f>
        <v/>
      </c>
      <c r="J210" s="3" t="str">
        <f>IF(ISNA(VLOOKUP(D210,'Project Information'!$A$2:$K$59,8,FALSE)),"",VLOOKUP(D210,'Project Information'!$A$2:$K$59,8,FALSE))</f>
        <v/>
      </c>
      <c r="K210" s="21" t="str">
        <f>IF(ISNA(VLOOKUP(D210,'Project Information'!$A$2:$K$59,10,FALSE)),"",VLOOKUP(D210,'Project Information'!$A$2:$K$59,10,FALSE))</f>
        <v/>
      </c>
      <c r="L210" s="3" t="str">
        <f>IF(ISNA(VLOOKUP(D210,'Project Information'!$A$2:$K$59,11,FALSE)),"",VLOOKUP(D210,'Project Information'!$A$2:$K$59,11,FALSE))</f>
        <v/>
      </c>
      <c r="M210" s="3"/>
      <c r="N210" s="39"/>
      <c r="O210" s="10" t="str">
        <f>IF(ISNA(VLOOKUP(N210,Table1[[ID]:[Last Name]],2,FALSE)),"",VLOOKUP(N210,Table1[[ID]:[Last Name]],2,FALSE))</f>
        <v/>
      </c>
      <c r="P210" s="23" t="str">
        <f>IF(ISNA(VLOOKUP(N210,Table1[[ID]:[Email2]],3,FALSE)),"",VLOOKUP(N210,Table1[[ID]:[Email2]],3,FALSE))</f>
        <v/>
      </c>
    </row>
    <row r="211" spans="1:16" x14ac:dyDescent="0.25">
      <c r="A211" t="str">
        <f t="shared" si="288"/>
        <v>Sunday April 10th</v>
      </c>
      <c r="B211" s="19" t="str">
        <f t="shared" si="289"/>
        <v>11:20am - 11:40am</v>
      </c>
      <c r="D211" s="4">
        <f>D210</f>
        <v>0</v>
      </c>
      <c r="E211" t="str">
        <f>E210</f>
        <v/>
      </c>
      <c r="F211" t="str">
        <f t="shared" ref="F211:L211" si="290">F210</f>
        <v/>
      </c>
      <c r="G211" t="str">
        <f t="shared" si="290"/>
        <v/>
      </c>
      <c r="H211" t="str">
        <f t="shared" si="290"/>
        <v/>
      </c>
      <c r="I211" t="str">
        <f t="shared" si="290"/>
        <v/>
      </c>
      <c r="J211" t="str">
        <f t="shared" si="290"/>
        <v/>
      </c>
      <c r="K211" t="str">
        <f t="shared" si="290"/>
        <v/>
      </c>
      <c r="L211" t="str">
        <f t="shared" si="290"/>
        <v/>
      </c>
      <c r="N211" s="40"/>
      <c r="O211" s="12" t="str">
        <f>IF(ISNA(VLOOKUP(N211,Table1[[ID]:[Last Name]],2,FALSE)),"",VLOOKUP(N211,Table1[[ID]:[Last Name]],2,FALSE))</f>
        <v/>
      </c>
      <c r="P211" s="22" t="str">
        <f>IF(ISNA(VLOOKUP(N211,Table1[[ID]:[Email2]],3,FALSE)),"",VLOOKUP(N211,Table1[[ID]:[Email2]],3,FALSE))</f>
        <v/>
      </c>
    </row>
    <row r="212" spans="1:16" x14ac:dyDescent="0.25">
      <c r="A212" t="str">
        <f t="shared" si="288"/>
        <v>Sunday April 10th</v>
      </c>
      <c r="B212" s="19" t="str">
        <f t="shared" si="289"/>
        <v>11:20am - 11:40am</v>
      </c>
      <c r="D212" s="4">
        <f t="shared" ref="D212:D214" si="291">D211</f>
        <v>0</v>
      </c>
      <c r="E212" t="str">
        <f t="shared" ref="E212:L214" si="292">E211</f>
        <v/>
      </c>
      <c r="F212" t="str">
        <f t="shared" si="292"/>
        <v/>
      </c>
      <c r="G212" t="str">
        <f t="shared" si="292"/>
        <v/>
      </c>
      <c r="H212" t="str">
        <f t="shared" si="292"/>
        <v/>
      </c>
      <c r="I212" t="str">
        <f t="shared" si="292"/>
        <v/>
      </c>
      <c r="J212" t="str">
        <f t="shared" si="292"/>
        <v/>
      </c>
      <c r="K212" t="str">
        <f t="shared" si="292"/>
        <v/>
      </c>
      <c r="L212" t="str">
        <f t="shared" si="292"/>
        <v/>
      </c>
      <c r="N212" s="40"/>
      <c r="O212" s="12" t="str">
        <f>IF(ISNA(VLOOKUP(N212,Table1[[ID]:[Last Name]],2,FALSE)),"",VLOOKUP(N212,Table1[[ID]:[Last Name]],2,FALSE))</f>
        <v/>
      </c>
      <c r="P212" s="22" t="str">
        <f>IF(ISNA(VLOOKUP(N212,Table1[[ID]:[Email2]],3,FALSE)),"",VLOOKUP(N212,Table1[[ID]:[Email2]],3,FALSE))</f>
        <v/>
      </c>
    </row>
    <row r="213" spans="1:16" x14ac:dyDescent="0.25">
      <c r="A213" t="str">
        <f t="shared" si="288"/>
        <v>Sunday April 10th</v>
      </c>
      <c r="B213" s="19" t="str">
        <f t="shared" si="289"/>
        <v>11:20am - 11:40am</v>
      </c>
      <c r="D213" s="4">
        <f t="shared" si="291"/>
        <v>0</v>
      </c>
      <c r="E213" t="str">
        <f t="shared" si="292"/>
        <v/>
      </c>
      <c r="F213" t="str">
        <f t="shared" si="292"/>
        <v/>
      </c>
      <c r="G213" t="str">
        <f t="shared" si="292"/>
        <v/>
      </c>
      <c r="H213" t="str">
        <f t="shared" si="292"/>
        <v/>
      </c>
      <c r="I213" t="str">
        <f t="shared" si="292"/>
        <v/>
      </c>
      <c r="J213" t="str">
        <f t="shared" si="292"/>
        <v/>
      </c>
      <c r="K213" t="str">
        <f t="shared" si="292"/>
        <v/>
      </c>
      <c r="L213" t="str">
        <f t="shared" si="292"/>
        <v/>
      </c>
      <c r="N213" s="40"/>
      <c r="O213" s="12" t="str">
        <f>IF(ISNA(VLOOKUP(N213,Table1[[ID]:[Last Name]],2,FALSE)),"",VLOOKUP(N213,Table1[[ID]:[Last Name]],2,FALSE))</f>
        <v/>
      </c>
      <c r="P213" s="22" t="str">
        <f>IF(ISNA(VLOOKUP(N213,Table1[[ID]:[Email2]],3,FALSE)),"",VLOOKUP(N213,Table1[[ID]:[Email2]],3,FALSE))</f>
        <v/>
      </c>
    </row>
    <row r="214" spans="1:16" x14ac:dyDescent="0.25">
      <c r="A214" t="str">
        <f t="shared" si="288"/>
        <v>Sunday April 10th</v>
      </c>
      <c r="B214" s="19" t="str">
        <f t="shared" si="289"/>
        <v>11:20am - 11:40am</v>
      </c>
      <c r="D214" s="4">
        <f t="shared" si="291"/>
        <v>0</v>
      </c>
      <c r="E214" t="str">
        <f t="shared" si="292"/>
        <v/>
      </c>
      <c r="F214" t="str">
        <f t="shared" si="292"/>
        <v/>
      </c>
      <c r="G214" t="str">
        <f t="shared" si="292"/>
        <v/>
      </c>
      <c r="H214" t="str">
        <f t="shared" si="292"/>
        <v/>
      </c>
      <c r="I214" t="str">
        <f t="shared" si="292"/>
        <v/>
      </c>
      <c r="J214" t="str">
        <f t="shared" si="292"/>
        <v/>
      </c>
      <c r="K214" t="str">
        <f t="shared" si="292"/>
        <v/>
      </c>
      <c r="L214" t="str">
        <f t="shared" si="292"/>
        <v/>
      </c>
      <c r="N214" s="40"/>
      <c r="O214" s="12" t="str">
        <f>IF(ISNA(VLOOKUP(N214,Table1[[ID]:[Last Name]],2,FALSE)),"",VLOOKUP(N214,Table1[[ID]:[Last Name]],2,FALSE))</f>
        <v/>
      </c>
      <c r="P214" s="22" t="str">
        <f>IF(ISNA(VLOOKUP(N214,Table1[[ID]:[Email2]],3,FALSE)),"",VLOOKUP(N214,Table1[[ID]:[Email2]],3,FALSE))</f>
        <v/>
      </c>
    </row>
    <row r="215" spans="1:16" x14ac:dyDescent="0.25">
      <c r="A215" t="str">
        <f t="shared" si="288"/>
        <v>Sunday April 10th</v>
      </c>
      <c r="B215" s="19" t="str">
        <f t="shared" si="289"/>
        <v>11:20am - 11:40am</v>
      </c>
      <c r="D215" s="5">
        <f>D210</f>
        <v>0</v>
      </c>
      <c r="E215" s="6" t="str">
        <f>E210</f>
        <v/>
      </c>
      <c r="F215" s="6" t="str">
        <f t="shared" ref="F215:L215" si="293">F210</f>
        <v/>
      </c>
      <c r="G215" s="6" t="str">
        <f t="shared" si="293"/>
        <v/>
      </c>
      <c r="H215" s="6" t="str">
        <f t="shared" si="293"/>
        <v/>
      </c>
      <c r="I215" s="6" t="str">
        <f t="shared" si="293"/>
        <v/>
      </c>
      <c r="J215" s="6" t="str">
        <f t="shared" si="293"/>
        <v/>
      </c>
      <c r="K215" s="6" t="str">
        <f t="shared" si="293"/>
        <v/>
      </c>
      <c r="L215" s="6" t="str">
        <f t="shared" si="293"/>
        <v/>
      </c>
      <c r="M215" s="6"/>
      <c r="N215" s="41"/>
      <c r="O215" s="11" t="str">
        <f>IF(ISNA(VLOOKUP(N215,Table1[[ID]:[Last Name]],2,FALSE)),"",VLOOKUP(N215,Table1[[ID]:[Last Name]],2,FALSE))</f>
        <v/>
      </c>
      <c r="P215" s="24" t="str">
        <f>IF(ISNA(VLOOKUP(N215,Table1[[ID]:[Email2]],3,FALSE)),"",VLOOKUP(N215,Table1[[ID]:[Email2]],3,FALSE))</f>
        <v/>
      </c>
    </row>
    <row r="216" spans="1:16" x14ac:dyDescent="0.25">
      <c r="B216" s="17"/>
    </row>
    <row r="217" spans="1:16" x14ac:dyDescent="0.25">
      <c r="A217" t="str">
        <f t="shared" ref="A217:A222" si="294">$A$6</f>
        <v>Sunday April 10th</v>
      </c>
      <c r="B217" s="19" t="str">
        <f t="shared" ref="B217:B222" si="295">$B$182</f>
        <v>11:20am - 11:40am</v>
      </c>
      <c r="D217" s="38"/>
      <c r="E217" s="3" t="str">
        <f>IF(ISNA(VLOOKUP(D217,'Project Information'!$A$2:$K$59,2,FALSE)),"",VLOOKUP(D217,'Project Information'!$A$2:$K$59,2,FALSE))</f>
        <v/>
      </c>
      <c r="F217" s="3" t="str">
        <f>IF(ISNA(VLOOKUP(D217,'Project Information'!$A$2:$K$59,3,FALSE)),"",VLOOKUP(D217,'Project Information'!$A$2:$K$59,3,FALSE))</f>
        <v/>
      </c>
      <c r="G217" s="3" t="str">
        <f>IF(ISNA(VLOOKUP(D217,'Project Information'!$A$2:$K$59,4,FALSE)),"",VLOOKUP(D217,'Project Information'!$A$2:$K$59,4,FALSE))</f>
        <v/>
      </c>
      <c r="H217" s="3" t="str">
        <f>IF(ISNA(VLOOKUP(D217,'Project Information'!$A$2:$K$59,6,FALSE)),"",VLOOKUP(D217,'Project Information'!$A$2:$K$59,6,FALSE))</f>
        <v/>
      </c>
      <c r="I217" s="3" t="str">
        <f>IF(ISNA(VLOOKUP(D217,'Project Information'!$A$2:$K$59,7,FALSE)),"",VLOOKUP(D217,'Project Information'!$A$2:$K$59,7,FALSE))</f>
        <v/>
      </c>
      <c r="J217" s="3" t="str">
        <f>IF(ISNA(VLOOKUP(D217,'Project Information'!$A$2:$K$59,8,FALSE)),"",VLOOKUP(D217,'Project Information'!$A$2:$K$59,8,FALSE))</f>
        <v/>
      </c>
      <c r="K217" s="21" t="str">
        <f>IF(ISNA(VLOOKUP(D217,'Project Information'!$A$2:$K$59,10,FALSE)),"",VLOOKUP(D217,'Project Information'!$A$2:$K$59,10,FALSE))</f>
        <v/>
      </c>
      <c r="L217" s="3" t="str">
        <f>IF(ISNA(VLOOKUP(D217,'Project Information'!$A$2:$K$59,11,FALSE)),"",VLOOKUP(D217,'Project Information'!$A$2:$K$59,11,FALSE))</f>
        <v/>
      </c>
      <c r="M217" s="3"/>
      <c r="N217" s="39"/>
      <c r="O217" s="10" t="str">
        <f>IF(ISNA(VLOOKUP(N217,Table1[[ID]:[Last Name]],2,FALSE)),"",VLOOKUP(N217,Table1[[ID]:[Last Name]],2,FALSE))</f>
        <v/>
      </c>
      <c r="P217" s="23" t="str">
        <f>IF(ISNA(VLOOKUP(N217,Table1[[ID]:[Email2]],3,FALSE)),"",VLOOKUP(N217,Table1[[ID]:[Email2]],3,FALSE))</f>
        <v/>
      </c>
    </row>
    <row r="218" spans="1:16" x14ac:dyDescent="0.25">
      <c r="A218" t="str">
        <f t="shared" si="294"/>
        <v>Sunday April 10th</v>
      </c>
      <c r="B218" s="19" t="str">
        <f t="shared" si="295"/>
        <v>11:20am - 11:40am</v>
      </c>
      <c r="D218" s="4">
        <f>D217</f>
        <v>0</v>
      </c>
      <c r="E218" t="str">
        <f>E217</f>
        <v/>
      </c>
      <c r="F218" t="str">
        <f t="shared" ref="F218:L218" si="296">F217</f>
        <v/>
      </c>
      <c r="G218" t="str">
        <f t="shared" si="296"/>
        <v/>
      </c>
      <c r="H218" t="str">
        <f t="shared" si="296"/>
        <v/>
      </c>
      <c r="I218" t="str">
        <f t="shared" si="296"/>
        <v/>
      </c>
      <c r="J218" t="str">
        <f t="shared" si="296"/>
        <v/>
      </c>
      <c r="K218" t="str">
        <f t="shared" si="296"/>
        <v/>
      </c>
      <c r="L218" t="str">
        <f t="shared" si="296"/>
        <v/>
      </c>
      <c r="N218" s="40"/>
      <c r="O218" s="12" t="str">
        <f>IF(ISNA(VLOOKUP(N218,Table1[[ID]:[Last Name]],2,FALSE)),"",VLOOKUP(N218,Table1[[ID]:[Last Name]],2,FALSE))</f>
        <v/>
      </c>
      <c r="P218" s="22" t="str">
        <f>IF(ISNA(VLOOKUP(N218,Table1[[ID]:[Email2]],3,FALSE)),"",VLOOKUP(N218,Table1[[ID]:[Email2]],3,FALSE))</f>
        <v/>
      </c>
    </row>
    <row r="219" spans="1:16" x14ac:dyDescent="0.25">
      <c r="A219" t="str">
        <f t="shared" si="294"/>
        <v>Sunday April 10th</v>
      </c>
      <c r="B219" s="19" t="str">
        <f t="shared" si="295"/>
        <v>11:20am - 11:40am</v>
      </c>
      <c r="D219" s="4">
        <f t="shared" ref="D219:D221" si="297">D218</f>
        <v>0</v>
      </c>
      <c r="E219" t="str">
        <f t="shared" ref="E219:L221" si="298">E218</f>
        <v/>
      </c>
      <c r="F219" t="str">
        <f t="shared" si="298"/>
        <v/>
      </c>
      <c r="G219" t="str">
        <f t="shared" si="298"/>
        <v/>
      </c>
      <c r="H219" t="str">
        <f t="shared" si="298"/>
        <v/>
      </c>
      <c r="I219" t="str">
        <f t="shared" si="298"/>
        <v/>
      </c>
      <c r="J219" t="str">
        <f t="shared" si="298"/>
        <v/>
      </c>
      <c r="K219" t="str">
        <f t="shared" si="298"/>
        <v/>
      </c>
      <c r="L219" t="str">
        <f t="shared" si="298"/>
        <v/>
      </c>
      <c r="N219" s="40"/>
      <c r="O219" s="12" t="str">
        <f>IF(ISNA(VLOOKUP(N219,Table1[[ID]:[Last Name]],2,FALSE)),"",VLOOKUP(N219,Table1[[ID]:[Last Name]],2,FALSE))</f>
        <v/>
      </c>
      <c r="P219" s="22" t="str">
        <f>IF(ISNA(VLOOKUP(N219,Table1[[ID]:[Email2]],3,FALSE)),"",VLOOKUP(N219,Table1[[ID]:[Email2]],3,FALSE))</f>
        <v/>
      </c>
    </row>
    <row r="220" spans="1:16" x14ac:dyDescent="0.25">
      <c r="A220" t="str">
        <f t="shared" si="294"/>
        <v>Sunday April 10th</v>
      </c>
      <c r="B220" s="19" t="str">
        <f t="shared" si="295"/>
        <v>11:20am - 11:40am</v>
      </c>
      <c r="D220" s="4">
        <f t="shared" si="297"/>
        <v>0</v>
      </c>
      <c r="E220" t="str">
        <f t="shared" si="298"/>
        <v/>
      </c>
      <c r="F220" t="str">
        <f t="shared" si="298"/>
        <v/>
      </c>
      <c r="G220" t="str">
        <f t="shared" si="298"/>
        <v/>
      </c>
      <c r="H220" t="str">
        <f t="shared" si="298"/>
        <v/>
      </c>
      <c r="I220" t="str">
        <f t="shared" si="298"/>
        <v/>
      </c>
      <c r="J220" t="str">
        <f t="shared" si="298"/>
        <v/>
      </c>
      <c r="K220" t="str">
        <f t="shared" si="298"/>
        <v/>
      </c>
      <c r="L220" t="str">
        <f t="shared" si="298"/>
        <v/>
      </c>
      <c r="N220" s="40"/>
      <c r="O220" s="12" t="str">
        <f>IF(ISNA(VLOOKUP(N220,Table1[[ID]:[Last Name]],2,FALSE)),"",VLOOKUP(N220,Table1[[ID]:[Last Name]],2,FALSE))</f>
        <v/>
      </c>
      <c r="P220" s="22" t="str">
        <f>IF(ISNA(VLOOKUP(N220,Table1[[ID]:[Email2]],3,FALSE)),"",VLOOKUP(N220,Table1[[ID]:[Email2]],3,FALSE))</f>
        <v/>
      </c>
    </row>
    <row r="221" spans="1:16" x14ac:dyDescent="0.25">
      <c r="A221" t="str">
        <f t="shared" si="294"/>
        <v>Sunday April 10th</v>
      </c>
      <c r="B221" s="19" t="str">
        <f t="shared" si="295"/>
        <v>11:20am - 11:40am</v>
      </c>
      <c r="D221" s="4">
        <f t="shared" si="297"/>
        <v>0</v>
      </c>
      <c r="E221" t="str">
        <f t="shared" si="298"/>
        <v/>
      </c>
      <c r="F221" t="str">
        <f t="shared" si="298"/>
        <v/>
      </c>
      <c r="G221" t="str">
        <f t="shared" si="298"/>
        <v/>
      </c>
      <c r="H221" t="str">
        <f t="shared" si="298"/>
        <v/>
      </c>
      <c r="I221" t="str">
        <f t="shared" si="298"/>
        <v/>
      </c>
      <c r="J221" t="str">
        <f t="shared" si="298"/>
        <v/>
      </c>
      <c r="K221" t="str">
        <f t="shared" si="298"/>
        <v/>
      </c>
      <c r="L221" t="str">
        <f t="shared" si="298"/>
        <v/>
      </c>
      <c r="N221" s="40"/>
      <c r="O221" s="12" t="str">
        <f>IF(ISNA(VLOOKUP(N221,Table1[[ID]:[Last Name]],2,FALSE)),"",VLOOKUP(N221,Table1[[ID]:[Last Name]],2,FALSE))</f>
        <v/>
      </c>
      <c r="P221" s="22" t="str">
        <f>IF(ISNA(VLOOKUP(N221,Table1[[ID]:[Email2]],3,FALSE)),"",VLOOKUP(N221,Table1[[ID]:[Email2]],3,FALSE))</f>
        <v/>
      </c>
    </row>
    <row r="222" spans="1:16" x14ac:dyDescent="0.25">
      <c r="A222" t="str">
        <f t="shared" si="294"/>
        <v>Sunday April 10th</v>
      </c>
      <c r="B222" s="19" t="str">
        <f t="shared" si="295"/>
        <v>11:20am - 11:40am</v>
      </c>
      <c r="D222" s="5">
        <f>D217</f>
        <v>0</v>
      </c>
      <c r="E222" s="6" t="str">
        <f>E217</f>
        <v/>
      </c>
      <c r="F222" s="6" t="str">
        <f t="shared" ref="F222:L222" si="299">F217</f>
        <v/>
      </c>
      <c r="G222" s="6" t="str">
        <f t="shared" si="299"/>
        <v/>
      </c>
      <c r="H222" s="6" t="str">
        <f t="shared" si="299"/>
        <v/>
      </c>
      <c r="I222" s="6" t="str">
        <f t="shared" si="299"/>
        <v/>
      </c>
      <c r="J222" s="6" t="str">
        <f t="shared" si="299"/>
        <v/>
      </c>
      <c r="K222" s="6" t="str">
        <f t="shared" si="299"/>
        <v/>
      </c>
      <c r="L222" s="6" t="str">
        <f t="shared" si="299"/>
        <v/>
      </c>
      <c r="M222" s="6"/>
      <c r="N222" s="41"/>
      <c r="O222" s="11" t="str">
        <f>IF(ISNA(VLOOKUP(N222,Table1[[ID]:[Last Name]],2,FALSE)),"",VLOOKUP(N222,Table1[[ID]:[Last Name]],2,FALSE))</f>
        <v/>
      </c>
      <c r="P222" s="24" t="str">
        <f>IF(ISNA(VLOOKUP(N222,Table1[[ID]:[Email2]],3,FALSE)),"",VLOOKUP(N222,Table1[[ID]:[Email2]],3,FALSE))</f>
        <v/>
      </c>
    </row>
    <row r="224" spans="1:16" s="14" customFormat="1" ht="5.25" customHeight="1" x14ac:dyDescent="0.25"/>
    <row r="226" spans="1:16" x14ac:dyDescent="0.25">
      <c r="A226" t="str">
        <f t="shared" ref="A226:A231" si="300">$A$6</f>
        <v>Sunday April 10th</v>
      </c>
      <c r="B226" s="20" t="s">
        <v>23</v>
      </c>
      <c r="D226" s="38"/>
      <c r="E226" s="3" t="str">
        <f>IF(ISNA(VLOOKUP(D226,'Project Information'!$A$2:$K$59,2,FALSE)),"",VLOOKUP(D226,'Project Information'!$A$2:$K$59,2,FALSE))</f>
        <v/>
      </c>
      <c r="F226" s="3" t="str">
        <f>IF(ISNA(VLOOKUP(D226,'Project Information'!$A$2:$K$59,3,FALSE)),"",VLOOKUP(D226,'Project Information'!$A$2:$K$59,3,FALSE))</f>
        <v/>
      </c>
      <c r="G226" s="3" t="str">
        <f>IF(ISNA(VLOOKUP(D226,'Project Information'!$A$2:$K$59,4,FALSE)),"",VLOOKUP(D226,'Project Information'!$A$2:$K$59,4,FALSE))</f>
        <v/>
      </c>
      <c r="H226" s="3" t="str">
        <f>IF(ISNA(VLOOKUP(D226,'Project Information'!$A$2:$K$59,6,FALSE)),"",VLOOKUP(D226,'Project Information'!$A$2:$K$59,6,FALSE))</f>
        <v/>
      </c>
      <c r="I226" s="3" t="str">
        <f>IF(ISNA(VLOOKUP(D226,'Project Information'!$A$2:$K$59,7,FALSE)),"",VLOOKUP(D226,'Project Information'!$A$2:$K$59,7,FALSE))</f>
        <v/>
      </c>
      <c r="J226" s="3" t="str">
        <f>IF(ISNA(VLOOKUP(D226,'Project Information'!$A$2:$K$59,8,FALSE)),"",VLOOKUP(D226,'Project Information'!$A$2:$K$59,8,FALSE))</f>
        <v/>
      </c>
      <c r="K226" s="21" t="str">
        <f>IF(ISNA(VLOOKUP(D226,'Project Information'!$A$2:$K$59,10,FALSE)),"",VLOOKUP(D226,'Project Information'!$A$2:$K$59,10,FALSE))</f>
        <v/>
      </c>
      <c r="L226" s="3" t="str">
        <f>IF(ISNA(VLOOKUP(D226,'Project Information'!$A$2:$K$59,11,FALSE)),"",VLOOKUP(D226,'Project Information'!$A$2:$K$59,11,FALSE))</f>
        <v/>
      </c>
      <c r="M226" s="3"/>
      <c r="N226" s="39"/>
      <c r="O226" s="10" t="str">
        <f>IF(ISNA(VLOOKUP(N226,Table1[[ID]:[Last Name]],2,FALSE)),"",VLOOKUP(N226,Table1[[ID]:[Last Name]],2,FALSE))</f>
        <v/>
      </c>
      <c r="P226" s="23" t="str">
        <f>IF(ISNA(VLOOKUP(N226,Table1[[ID]:[Email2]],3,FALSE)),"",VLOOKUP(N226,Table1[[ID]:[Email2]],3,FALSE))</f>
        <v/>
      </c>
    </row>
    <row r="227" spans="1:16" x14ac:dyDescent="0.25">
      <c r="A227" t="str">
        <f t="shared" si="300"/>
        <v>Sunday April 10th</v>
      </c>
      <c r="B227" s="20" t="str">
        <f>$B$226</f>
        <v>11:40am - 12pm</v>
      </c>
      <c r="D227" s="4">
        <f>D226</f>
        <v>0</v>
      </c>
      <c r="E227" t="str">
        <f>E226</f>
        <v/>
      </c>
      <c r="F227" t="str">
        <f t="shared" ref="F227:L227" si="301">F226</f>
        <v/>
      </c>
      <c r="G227" t="str">
        <f t="shared" si="301"/>
        <v/>
      </c>
      <c r="H227" t="str">
        <f t="shared" si="301"/>
        <v/>
      </c>
      <c r="I227" t="str">
        <f t="shared" si="301"/>
        <v/>
      </c>
      <c r="J227" t="str">
        <f t="shared" si="301"/>
        <v/>
      </c>
      <c r="K227" t="str">
        <f t="shared" si="301"/>
        <v/>
      </c>
      <c r="L227" t="str">
        <f t="shared" si="301"/>
        <v/>
      </c>
      <c r="N227" s="40"/>
      <c r="O227" s="12" t="str">
        <f>IF(ISNA(VLOOKUP(N227,Table1[[ID]:[Last Name]],2,FALSE)),"",VLOOKUP(N227,Table1[[ID]:[Last Name]],2,FALSE))</f>
        <v/>
      </c>
      <c r="P227" s="22" t="str">
        <f>IF(ISNA(VLOOKUP(N227,Table1[[ID]:[Email2]],3,FALSE)),"",VLOOKUP(N227,Table1[[ID]:[Email2]],3,FALSE))</f>
        <v/>
      </c>
    </row>
    <row r="228" spans="1:16" x14ac:dyDescent="0.25">
      <c r="A228" t="str">
        <f t="shared" si="300"/>
        <v>Sunday April 10th</v>
      </c>
      <c r="B228" s="20" t="str">
        <f t="shared" ref="B228:B230" si="302">$B$226</f>
        <v>11:40am - 12pm</v>
      </c>
      <c r="D228" s="4">
        <f t="shared" ref="D228:D230" si="303">D227</f>
        <v>0</v>
      </c>
      <c r="E228" t="str">
        <f t="shared" ref="E228:L230" si="304">E227</f>
        <v/>
      </c>
      <c r="F228" t="str">
        <f t="shared" si="304"/>
        <v/>
      </c>
      <c r="G228" t="str">
        <f t="shared" si="304"/>
        <v/>
      </c>
      <c r="H228" t="str">
        <f t="shared" si="304"/>
        <v/>
      </c>
      <c r="I228" t="str">
        <f t="shared" si="304"/>
        <v/>
      </c>
      <c r="J228" t="str">
        <f t="shared" si="304"/>
        <v/>
      </c>
      <c r="K228" t="str">
        <f t="shared" si="304"/>
        <v/>
      </c>
      <c r="L228" t="str">
        <f t="shared" si="304"/>
        <v/>
      </c>
      <c r="N228" s="40"/>
      <c r="O228" s="12" t="str">
        <f>IF(ISNA(VLOOKUP(N228,Table1[[ID]:[Last Name]],2,FALSE)),"",VLOOKUP(N228,Table1[[ID]:[Last Name]],2,FALSE))</f>
        <v/>
      </c>
      <c r="P228" s="22" t="str">
        <f>IF(ISNA(VLOOKUP(N228,Table1[[ID]:[Email2]],3,FALSE)),"",VLOOKUP(N228,Table1[[ID]:[Email2]],3,FALSE))</f>
        <v/>
      </c>
    </row>
    <row r="229" spans="1:16" x14ac:dyDescent="0.25">
      <c r="A229" t="str">
        <f t="shared" si="300"/>
        <v>Sunday April 10th</v>
      </c>
      <c r="B229" s="20" t="str">
        <f t="shared" si="302"/>
        <v>11:40am - 12pm</v>
      </c>
      <c r="D229" s="4">
        <f t="shared" si="303"/>
        <v>0</v>
      </c>
      <c r="E229" t="str">
        <f t="shared" si="304"/>
        <v/>
      </c>
      <c r="F229" t="str">
        <f t="shared" si="304"/>
        <v/>
      </c>
      <c r="G229" t="str">
        <f t="shared" si="304"/>
        <v/>
      </c>
      <c r="H229" t="str">
        <f t="shared" si="304"/>
        <v/>
      </c>
      <c r="I229" t="str">
        <f t="shared" si="304"/>
        <v/>
      </c>
      <c r="J229" t="str">
        <f t="shared" si="304"/>
        <v/>
      </c>
      <c r="K229" t="str">
        <f t="shared" si="304"/>
        <v/>
      </c>
      <c r="L229" t="str">
        <f t="shared" si="304"/>
        <v/>
      </c>
      <c r="N229" s="40"/>
      <c r="O229" s="12" t="str">
        <f>IF(ISNA(VLOOKUP(N229,Table1[[ID]:[Last Name]],2,FALSE)),"",VLOOKUP(N229,Table1[[ID]:[Last Name]],2,FALSE))</f>
        <v/>
      </c>
      <c r="P229" s="22" t="str">
        <f>IF(ISNA(VLOOKUP(N229,Table1[[ID]:[Email2]],3,FALSE)),"",VLOOKUP(N229,Table1[[ID]:[Email2]],3,FALSE))</f>
        <v/>
      </c>
    </row>
    <row r="230" spans="1:16" x14ac:dyDescent="0.25">
      <c r="A230" t="str">
        <f t="shared" si="300"/>
        <v>Sunday April 10th</v>
      </c>
      <c r="B230" s="20" t="str">
        <f t="shared" si="302"/>
        <v>11:40am - 12pm</v>
      </c>
      <c r="D230" s="4">
        <f t="shared" si="303"/>
        <v>0</v>
      </c>
      <c r="E230" t="str">
        <f t="shared" si="304"/>
        <v/>
      </c>
      <c r="F230" t="str">
        <f t="shared" si="304"/>
        <v/>
      </c>
      <c r="G230" t="str">
        <f t="shared" si="304"/>
        <v/>
      </c>
      <c r="H230" t="str">
        <f t="shared" si="304"/>
        <v/>
      </c>
      <c r="I230" t="str">
        <f t="shared" si="304"/>
        <v/>
      </c>
      <c r="J230" t="str">
        <f t="shared" si="304"/>
        <v/>
      </c>
      <c r="K230" t="str">
        <f t="shared" si="304"/>
        <v/>
      </c>
      <c r="L230" t="str">
        <f t="shared" si="304"/>
        <v/>
      </c>
      <c r="N230" s="40"/>
      <c r="O230" s="12" t="str">
        <f>IF(ISNA(VLOOKUP(N230,Table1[[ID]:[Last Name]],2,FALSE)),"",VLOOKUP(N230,Table1[[ID]:[Last Name]],2,FALSE))</f>
        <v/>
      </c>
      <c r="P230" s="22" t="str">
        <f>IF(ISNA(VLOOKUP(N230,Table1[[ID]:[Email2]],3,FALSE)),"",VLOOKUP(N230,Table1[[ID]:[Email2]],3,FALSE))</f>
        <v/>
      </c>
    </row>
    <row r="231" spans="1:16" x14ac:dyDescent="0.25">
      <c r="A231" t="str">
        <f t="shared" si="300"/>
        <v>Sunday April 10th</v>
      </c>
      <c r="B231" s="20" t="str">
        <f>$B$226</f>
        <v>11:40am - 12pm</v>
      </c>
      <c r="D231" s="5">
        <f>D226</f>
        <v>0</v>
      </c>
      <c r="E231" s="6" t="str">
        <f>E226</f>
        <v/>
      </c>
      <c r="F231" s="6" t="str">
        <f t="shared" ref="F231:L231" si="305">F226</f>
        <v/>
      </c>
      <c r="G231" s="6" t="str">
        <f t="shared" si="305"/>
        <v/>
      </c>
      <c r="H231" s="6" t="str">
        <f t="shared" si="305"/>
        <v/>
      </c>
      <c r="I231" s="6" t="str">
        <f t="shared" si="305"/>
        <v/>
      </c>
      <c r="J231" s="6" t="str">
        <f t="shared" si="305"/>
        <v/>
      </c>
      <c r="K231" s="6" t="str">
        <f t="shared" si="305"/>
        <v/>
      </c>
      <c r="L231" s="6" t="str">
        <f t="shared" si="305"/>
        <v/>
      </c>
      <c r="M231" s="6"/>
      <c r="N231" s="41"/>
      <c r="O231" s="11" t="str">
        <f>IF(ISNA(VLOOKUP(N231,Table1[[ID]:[Last Name]],2,FALSE)),"",VLOOKUP(N231,Table1[[ID]:[Last Name]],2,FALSE))</f>
        <v/>
      </c>
      <c r="P231" s="24" t="str">
        <f>IF(ISNA(VLOOKUP(N231,Table1[[ID]:[Email2]],3,FALSE)),"",VLOOKUP(N231,Table1[[ID]:[Email2]],3,FALSE))</f>
        <v/>
      </c>
    </row>
    <row r="232" spans="1:16" x14ac:dyDescent="0.25">
      <c r="B232" s="17"/>
    </row>
    <row r="233" spans="1:16" x14ac:dyDescent="0.25">
      <c r="A233" t="str">
        <f t="shared" ref="A233:A238" si="306">$A$6</f>
        <v>Sunday April 10th</v>
      </c>
      <c r="B233" s="20" t="str">
        <f t="shared" ref="B233:B238" si="307">$B$226</f>
        <v>11:40am - 12pm</v>
      </c>
      <c r="D233" s="38"/>
      <c r="E233" s="3" t="str">
        <f>IF(ISNA(VLOOKUP(D233,'Project Information'!$A$2:$K$59,2,FALSE)),"",VLOOKUP(D233,'Project Information'!$A$2:$K$59,2,FALSE))</f>
        <v/>
      </c>
      <c r="F233" s="3" t="str">
        <f>IF(ISNA(VLOOKUP(D233,'Project Information'!$A$2:$K$59,3,FALSE)),"",VLOOKUP(D233,'Project Information'!$A$2:$K$59,3,FALSE))</f>
        <v/>
      </c>
      <c r="G233" s="3" t="str">
        <f>IF(ISNA(VLOOKUP(D233,'Project Information'!$A$2:$K$59,4,FALSE)),"",VLOOKUP(D233,'Project Information'!$A$2:$K$59,4,FALSE))</f>
        <v/>
      </c>
      <c r="H233" s="3" t="str">
        <f>IF(ISNA(VLOOKUP(D233,'Project Information'!$A$2:$K$59,6,FALSE)),"",VLOOKUP(D233,'Project Information'!$A$2:$K$59,6,FALSE))</f>
        <v/>
      </c>
      <c r="I233" s="3" t="str">
        <f>IF(ISNA(VLOOKUP(D233,'Project Information'!$A$2:$K$59,7,FALSE)),"",VLOOKUP(D233,'Project Information'!$A$2:$K$59,7,FALSE))</f>
        <v/>
      </c>
      <c r="J233" s="3" t="str">
        <f>IF(ISNA(VLOOKUP(D233,'Project Information'!$A$2:$K$59,8,FALSE)),"",VLOOKUP(D233,'Project Information'!$A$2:$K$59,8,FALSE))</f>
        <v/>
      </c>
      <c r="K233" s="21" t="str">
        <f>IF(ISNA(VLOOKUP(D233,'Project Information'!$A$2:$K$59,10,FALSE)),"",VLOOKUP(D233,'Project Information'!$A$2:$K$59,10,FALSE))</f>
        <v/>
      </c>
      <c r="L233" s="3" t="str">
        <f>IF(ISNA(VLOOKUP(D233,'Project Information'!$A$2:$K$59,11,FALSE)),"",VLOOKUP(D233,'Project Information'!$A$2:$K$59,11,FALSE))</f>
        <v/>
      </c>
      <c r="M233" s="3"/>
      <c r="N233" s="39"/>
      <c r="O233" s="10" t="str">
        <f>IF(ISNA(VLOOKUP(N233,Table1[[ID]:[Last Name]],2,FALSE)),"",VLOOKUP(N233,Table1[[ID]:[Last Name]],2,FALSE))</f>
        <v/>
      </c>
      <c r="P233" s="23" t="str">
        <f>IF(ISNA(VLOOKUP(N233,Table1[[ID]:[Email2]],3,FALSE)),"",VLOOKUP(N233,Table1[[ID]:[Email2]],3,FALSE))</f>
        <v/>
      </c>
    </row>
    <row r="234" spans="1:16" x14ac:dyDescent="0.25">
      <c r="A234" t="str">
        <f t="shared" si="306"/>
        <v>Sunday April 10th</v>
      </c>
      <c r="B234" s="20" t="str">
        <f t="shared" si="307"/>
        <v>11:40am - 12pm</v>
      </c>
      <c r="D234" s="4">
        <f>D233</f>
        <v>0</v>
      </c>
      <c r="E234" t="str">
        <f>E233</f>
        <v/>
      </c>
      <c r="F234" t="str">
        <f t="shared" ref="F234:L234" si="308">F233</f>
        <v/>
      </c>
      <c r="G234" t="str">
        <f t="shared" si="308"/>
        <v/>
      </c>
      <c r="H234" t="str">
        <f t="shared" si="308"/>
        <v/>
      </c>
      <c r="I234" t="str">
        <f t="shared" si="308"/>
        <v/>
      </c>
      <c r="J234" t="str">
        <f t="shared" si="308"/>
        <v/>
      </c>
      <c r="K234" t="str">
        <f t="shared" si="308"/>
        <v/>
      </c>
      <c r="L234" t="str">
        <f t="shared" si="308"/>
        <v/>
      </c>
      <c r="N234" s="40"/>
      <c r="O234" s="12" t="str">
        <f>IF(ISNA(VLOOKUP(N234,Table1[[ID]:[Last Name]],2,FALSE)),"",VLOOKUP(N234,Table1[[ID]:[Last Name]],2,FALSE))</f>
        <v/>
      </c>
      <c r="P234" s="22" t="str">
        <f>IF(ISNA(VLOOKUP(N234,Table1[[ID]:[Email2]],3,FALSE)),"",VLOOKUP(N234,Table1[[ID]:[Email2]],3,FALSE))</f>
        <v/>
      </c>
    </row>
    <row r="235" spans="1:16" x14ac:dyDescent="0.25">
      <c r="A235" t="str">
        <f t="shared" si="306"/>
        <v>Sunday April 10th</v>
      </c>
      <c r="B235" s="20" t="str">
        <f t="shared" si="307"/>
        <v>11:40am - 12pm</v>
      </c>
      <c r="D235" s="4">
        <f t="shared" ref="D235:D237" si="309">D234</f>
        <v>0</v>
      </c>
      <c r="E235" t="str">
        <f t="shared" ref="E235:L237" si="310">E234</f>
        <v/>
      </c>
      <c r="F235" t="str">
        <f t="shared" si="310"/>
        <v/>
      </c>
      <c r="G235" t="str">
        <f t="shared" si="310"/>
        <v/>
      </c>
      <c r="H235" t="str">
        <f t="shared" si="310"/>
        <v/>
      </c>
      <c r="I235" t="str">
        <f t="shared" si="310"/>
        <v/>
      </c>
      <c r="J235" t="str">
        <f t="shared" si="310"/>
        <v/>
      </c>
      <c r="K235" t="str">
        <f t="shared" si="310"/>
        <v/>
      </c>
      <c r="L235" t="str">
        <f t="shared" si="310"/>
        <v/>
      </c>
      <c r="N235" s="40"/>
      <c r="O235" s="12" t="str">
        <f>IF(ISNA(VLOOKUP(N235,Table1[[ID]:[Last Name]],2,FALSE)),"",VLOOKUP(N235,Table1[[ID]:[Last Name]],2,FALSE))</f>
        <v/>
      </c>
      <c r="P235" s="22" t="str">
        <f>IF(ISNA(VLOOKUP(N235,Table1[[ID]:[Email2]],3,FALSE)),"",VLOOKUP(N235,Table1[[ID]:[Email2]],3,FALSE))</f>
        <v/>
      </c>
    </row>
    <row r="236" spans="1:16" x14ac:dyDescent="0.25">
      <c r="A236" t="str">
        <f t="shared" si="306"/>
        <v>Sunday April 10th</v>
      </c>
      <c r="B236" s="20" t="str">
        <f t="shared" si="307"/>
        <v>11:40am - 12pm</v>
      </c>
      <c r="D236" s="4">
        <f t="shared" si="309"/>
        <v>0</v>
      </c>
      <c r="E236" t="str">
        <f t="shared" si="310"/>
        <v/>
      </c>
      <c r="F236" t="str">
        <f t="shared" si="310"/>
        <v/>
      </c>
      <c r="G236" t="str">
        <f t="shared" si="310"/>
        <v/>
      </c>
      <c r="H236" t="str">
        <f t="shared" si="310"/>
        <v/>
      </c>
      <c r="I236" t="str">
        <f t="shared" si="310"/>
        <v/>
      </c>
      <c r="J236" t="str">
        <f t="shared" si="310"/>
        <v/>
      </c>
      <c r="K236" t="str">
        <f t="shared" si="310"/>
        <v/>
      </c>
      <c r="L236" t="str">
        <f t="shared" si="310"/>
        <v/>
      </c>
      <c r="N236" s="40"/>
      <c r="O236" s="12" t="str">
        <f>IF(ISNA(VLOOKUP(N236,Table1[[ID]:[Last Name]],2,FALSE)),"",VLOOKUP(N236,Table1[[ID]:[Last Name]],2,FALSE))</f>
        <v/>
      </c>
      <c r="P236" s="22" t="str">
        <f>IF(ISNA(VLOOKUP(N236,Table1[[ID]:[Email2]],3,FALSE)),"",VLOOKUP(N236,Table1[[ID]:[Email2]],3,FALSE))</f>
        <v/>
      </c>
    </row>
    <row r="237" spans="1:16" x14ac:dyDescent="0.25">
      <c r="A237" t="str">
        <f t="shared" si="306"/>
        <v>Sunday April 10th</v>
      </c>
      <c r="B237" s="20" t="str">
        <f t="shared" si="307"/>
        <v>11:40am - 12pm</v>
      </c>
      <c r="D237" s="4">
        <f t="shared" si="309"/>
        <v>0</v>
      </c>
      <c r="E237" t="str">
        <f t="shared" si="310"/>
        <v/>
      </c>
      <c r="F237" t="str">
        <f t="shared" si="310"/>
        <v/>
      </c>
      <c r="G237" t="str">
        <f t="shared" si="310"/>
        <v/>
      </c>
      <c r="H237" t="str">
        <f t="shared" si="310"/>
        <v/>
      </c>
      <c r="I237" t="str">
        <f t="shared" si="310"/>
        <v/>
      </c>
      <c r="J237" t="str">
        <f t="shared" si="310"/>
        <v/>
      </c>
      <c r="K237" t="str">
        <f t="shared" si="310"/>
        <v/>
      </c>
      <c r="L237" t="str">
        <f t="shared" si="310"/>
        <v/>
      </c>
      <c r="N237" s="40"/>
      <c r="O237" s="12" t="str">
        <f>IF(ISNA(VLOOKUP(N237,Table1[[ID]:[Last Name]],2,FALSE)),"",VLOOKUP(N237,Table1[[ID]:[Last Name]],2,FALSE))</f>
        <v/>
      </c>
      <c r="P237" s="22" t="str">
        <f>IF(ISNA(VLOOKUP(N237,Table1[[ID]:[Email2]],3,FALSE)),"",VLOOKUP(N237,Table1[[ID]:[Email2]],3,FALSE))</f>
        <v/>
      </c>
    </row>
    <row r="238" spans="1:16" x14ac:dyDescent="0.25">
      <c r="A238" t="str">
        <f t="shared" si="306"/>
        <v>Sunday April 10th</v>
      </c>
      <c r="B238" s="20" t="str">
        <f t="shared" si="307"/>
        <v>11:40am - 12pm</v>
      </c>
      <c r="D238" s="5">
        <f>D233</f>
        <v>0</v>
      </c>
      <c r="E238" s="6" t="str">
        <f>E233</f>
        <v/>
      </c>
      <c r="F238" s="6" t="str">
        <f t="shared" ref="F238:L238" si="311">F233</f>
        <v/>
      </c>
      <c r="G238" s="6" t="str">
        <f t="shared" si="311"/>
        <v/>
      </c>
      <c r="H238" s="6" t="str">
        <f t="shared" si="311"/>
        <v/>
      </c>
      <c r="I238" s="6" t="str">
        <f t="shared" si="311"/>
        <v/>
      </c>
      <c r="J238" s="6" t="str">
        <f t="shared" si="311"/>
        <v/>
      </c>
      <c r="K238" s="6" t="str">
        <f t="shared" si="311"/>
        <v/>
      </c>
      <c r="L238" s="6" t="str">
        <f t="shared" si="311"/>
        <v/>
      </c>
      <c r="M238" s="6"/>
      <c r="N238" s="41"/>
      <c r="O238" s="11" t="str">
        <f>IF(ISNA(VLOOKUP(N238,Table1[[ID]:[Last Name]],2,FALSE)),"",VLOOKUP(N238,Table1[[ID]:[Last Name]],2,FALSE))</f>
        <v/>
      </c>
      <c r="P238" s="24" t="str">
        <f>IF(ISNA(VLOOKUP(N238,Table1[[ID]:[Email2]],3,FALSE)),"",VLOOKUP(N238,Table1[[ID]:[Email2]],3,FALSE))</f>
        <v/>
      </c>
    </row>
    <row r="239" spans="1:16" x14ac:dyDescent="0.25">
      <c r="B239" s="17"/>
    </row>
    <row r="240" spans="1:16" x14ac:dyDescent="0.25">
      <c r="A240" t="str">
        <f t="shared" ref="A240:A245" si="312">$A$6</f>
        <v>Sunday April 10th</v>
      </c>
      <c r="B240" s="20" t="str">
        <f t="shared" ref="B240:B245" si="313">$B$226</f>
        <v>11:40am - 12pm</v>
      </c>
      <c r="D240" s="38">
        <v>43</v>
      </c>
      <c r="E240" s="3" t="str">
        <f>IF(ISNA(VLOOKUP(D240,'Project Information'!$A$2:$K$59,2,FALSE)),"",VLOOKUP(D240,'Project Information'!$A$2:$K$59,2,FALSE))</f>
        <v/>
      </c>
      <c r="F240" s="3" t="str">
        <f>IF(ISNA(VLOOKUP(D240,'Project Information'!$A$2:$K$59,3,FALSE)),"",VLOOKUP(D240,'Project Information'!$A$2:$K$59,3,FALSE))</f>
        <v/>
      </c>
      <c r="G240" s="3" t="str">
        <f>IF(ISNA(VLOOKUP(D240,'Project Information'!$A$2:$K$59,4,FALSE)),"",VLOOKUP(D240,'Project Information'!$A$2:$K$59,4,FALSE))</f>
        <v/>
      </c>
      <c r="H240" s="3" t="str">
        <f>IF(ISNA(VLOOKUP(D240,'Project Information'!$A$2:$K$59,6,FALSE)),"",VLOOKUP(D240,'Project Information'!$A$2:$K$59,6,FALSE))</f>
        <v/>
      </c>
      <c r="I240" s="3" t="str">
        <f>IF(ISNA(VLOOKUP(D240,'Project Information'!$A$2:$K$59,7,FALSE)),"",VLOOKUP(D240,'Project Information'!$A$2:$K$59,7,FALSE))</f>
        <v/>
      </c>
      <c r="J240" s="3" t="str">
        <f>IF(ISNA(VLOOKUP(D240,'Project Information'!$A$2:$K$59,8,FALSE)),"",VLOOKUP(D240,'Project Information'!$A$2:$K$59,8,FALSE))</f>
        <v/>
      </c>
      <c r="K240" s="21" t="str">
        <f>IF(ISNA(VLOOKUP(D240,'Project Information'!$A$2:$K$59,10,FALSE)),"",VLOOKUP(D240,'Project Information'!$A$2:$K$59,10,FALSE))</f>
        <v/>
      </c>
      <c r="L240" s="3" t="str">
        <f>IF(ISNA(VLOOKUP(D240,'Project Information'!$A$2:$K$59,11,FALSE)),"",VLOOKUP(D240,'Project Information'!$A$2:$K$59,11,FALSE))</f>
        <v/>
      </c>
      <c r="M240" s="3"/>
      <c r="N240" s="39"/>
      <c r="O240" s="10" t="str">
        <f>IF(ISNA(VLOOKUP(N240,Table1[[ID]:[Last Name]],2,FALSE)),"",VLOOKUP(N240,Table1[[ID]:[Last Name]],2,FALSE))</f>
        <v/>
      </c>
      <c r="P240" s="23" t="str">
        <f>IF(ISNA(VLOOKUP(N240,Table1[[ID]:[Email2]],3,FALSE)),"",VLOOKUP(N240,Table1[[ID]:[Email2]],3,FALSE))</f>
        <v/>
      </c>
    </row>
    <row r="241" spans="1:16" x14ac:dyDescent="0.25">
      <c r="A241" t="str">
        <f t="shared" si="312"/>
        <v>Sunday April 10th</v>
      </c>
      <c r="B241" s="20" t="str">
        <f t="shared" si="313"/>
        <v>11:40am - 12pm</v>
      </c>
      <c r="D241" s="4">
        <f>D240</f>
        <v>43</v>
      </c>
      <c r="E241" t="str">
        <f>E240</f>
        <v/>
      </c>
      <c r="F241" t="str">
        <f t="shared" ref="F241:L241" si="314">F240</f>
        <v/>
      </c>
      <c r="G241" t="str">
        <f t="shared" si="314"/>
        <v/>
      </c>
      <c r="H241" t="str">
        <f t="shared" si="314"/>
        <v/>
      </c>
      <c r="I241" t="str">
        <f t="shared" si="314"/>
        <v/>
      </c>
      <c r="J241" t="str">
        <f t="shared" si="314"/>
        <v/>
      </c>
      <c r="K241" t="str">
        <f t="shared" si="314"/>
        <v/>
      </c>
      <c r="L241" t="str">
        <f t="shared" si="314"/>
        <v/>
      </c>
      <c r="N241" s="40"/>
      <c r="O241" s="12" t="str">
        <f>IF(ISNA(VLOOKUP(N241,Table1[[ID]:[Last Name]],2,FALSE)),"",VLOOKUP(N241,Table1[[ID]:[Last Name]],2,FALSE))</f>
        <v/>
      </c>
      <c r="P241" s="22" t="str">
        <f>IF(ISNA(VLOOKUP(N241,Table1[[ID]:[Email2]],3,FALSE)),"",VLOOKUP(N241,Table1[[ID]:[Email2]],3,FALSE))</f>
        <v/>
      </c>
    </row>
    <row r="242" spans="1:16" x14ac:dyDescent="0.25">
      <c r="A242" t="str">
        <f t="shared" si="312"/>
        <v>Sunday April 10th</v>
      </c>
      <c r="B242" s="20" t="str">
        <f t="shared" si="313"/>
        <v>11:40am - 12pm</v>
      </c>
      <c r="D242" s="4">
        <f t="shared" ref="D242:D244" si="315">D241</f>
        <v>43</v>
      </c>
      <c r="E242" t="str">
        <f t="shared" ref="E242:L244" si="316">E241</f>
        <v/>
      </c>
      <c r="F242" t="str">
        <f t="shared" si="316"/>
        <v/>
      </c>
      <c r="G242" t="str">
        <f t="shared" si="316"/>
        <v/>
      </c>
      <c r="H242" t="str">
        <f t="shared" si="316"/>
        <v/>
      </c>
      <c r="I242" t="str">
        <f t="shared" si="316"/>
        <v/>
      </c>
      <c r="J242" t="str">
        <f t="shared" si="316"/>
        <v/>
      </c>
      <c r="K242" t="str">
        <f t="shared" si="316"/>
        <v/>
      </c>
      <c r="L242" t="str">
        <f t="shared" si="316"/>
        <v/>
      </c>
      <c r="N242" s="40"/>
      <c r="O242" s="12" t="str">
        <f>IF(ISNA(VLOOKUP(N242,Table1[[ID]:[Last Name]],2,FALSE)),"",VLOOKUP(N242,Table1[[ID]:[Last Name]],2,FALSE))</f>
        <v/>
      </c>
      <c r="P242" s="22" t="str">
        <f>IF(ISNA(VLOOKUP(N242,Table1[[ID]:[Email2]],3,FALSE)),"",VLOOKUP(N242,Table1[[ID]:[Email2]],3,FALSE))</f>
        <v/>
      </c>
    </row>
    <row r="243" spans="1:16" x14ac:dyDescent="0.25">
      <c r="A243" t="str">
        <f t="shared" si="312"/>
        <v>Sunday April 10th</v>
      </c>
      <c r="B243" s="20" t="str">
        <f t="shared" si="313"/>
        <v>11:40am - 12pm</v>
      </c>
      <c r="D243" s="4">
        <f t="shared" si="315"/>
        <v>43</v>
      </c>
      <c r="E243" t="str">
        <f t="shared" si="316"/>
        <v/>
      </c>
      <c r="F243" t="str">
        <f t="shared" si="316"/>
        <v/>
      </c>
      <c r="G243" t="str">
        <f t="shared" si="316"/>
        <v/>
      </c>
      <c r="H243" t="str">
        <f t="shared" si="316"/>
        <v/>
      </c>
      <c r="I243" t="str">
        <f t="shared" si="316"/>
        <v/>
      </c>
      <c r="J243" t="str">
        <f t="shared" si="316"/>
        <v/>
      </c>
      <c r="K243" t="str">
        <f t="shared" si="316"/>
        <v/>
      </c>
      <c r="L243" t="str">
        <f t="shared" si="316"/>
        <v/>
      </c>
      <c r="N243" s="40"/>
      <c r="O243" s="12" t="str">
        <f>IF(ISNA(VLOOKUP(N243,Table1[[ID]:[Last Name]],2,FALSE)),"",VLOOKUP(N243,Table1[[ID]:[Last Name]],2,FALSE))</f>
        <v/>
      </c>
      <c r="P243" s="22" t="str">
        <f>IF(ISNA(VLOOKUP(N243,Table1[[ID]:[Email2]],3,FALSE)),"",VLOOKUP(N243,Table1[[ID]:[Email2]],3,FALSE))</f>
        <v/>
      </c>
    </row>
    <row r="244" spans="1:16" x14ac:dyDescent="0.25">
      <c r="A244" t="str">
        <f t="shared" si="312"/>
        <v>Sunday April 10th</v>
      </c>
      <c r="B244" s="20" t="str">
        <f t="shared" si="313"/>
        <v>11:40am - 12pm</v>
      </c>
      <c r="D244" s="4">
        <f t="shared" si="315"/>
        <v>43</v>
      </c>
      <c r="E244" t="str">
        <f t="shared" si="316"/>
        <v/>
      </c>
      <c r="F244" t="str">
        <f t="shared" si="316"/>
        <v/>
      </c>
      <c r="G244" t="str">
        <f t="shared" si="316"/>
        <v/>
      </c>
      <c r="H244" t="str">
        <f t="shared" si="316"/>
        <v/>
      </c>
      <c r="I244" t="str">
        <f t="shared" si="316"/>
        <v/>
      </c>
      <c r="J244" t="str">
        <f t="shared" si="316"/>
        <v/>
      </c>
      <c r="K244" t="str">
        <f t="shared" si="316"/>
        <v/>
      </c>
      <c r="L244" t="str">
        <f t="shared" si="316"/>
        <v/>
      </c>
      <c r="N244" s="40"/>
      <c r="O244" s="12" t="str">
        <f>IF(ISNA(VLOOKUP(N244,Table1[[ID]:[Last Name]],2,FALSE)),"",VLOOKUP(N244,Table1[[ID]:[Last Name]],2,FALSE))</f>
        <v/>
      </c>
      <c r="P244" s="22" t="str">
        <f>IF(ISNA(VLOOKUP(N244,Table1[[ID]:[Email2]],3,FALSE)),"",VLOOKUP(N244,Table1[[ID]:[Email2]],3,FALSE))</f>
        <v/>
      </c>
    </row>
    <row r="245" spans="1:16" x14ac:dyDescent="0.25">
      <c r="A245" t="str">
        <f t="shared" si="312"/>
        <v>Sunday April 10th</v>
      </c>
      <c r="B245" s="20" t="str">
        <f t="shared" si="313"/>
        <v>11:40am - 12pm</v>
      </c>
      <c r="D245" s="5">
        <f>D240</f>
        <v>43</v>
      </c>
      <c r="E245" s="6" t="str">
        <f>E240</f>
        <v/>
      </c>
      <c r="F245" s="6" t="str">
        <f t="shared" ref="F245:L245" si="317">F240</f>
        <v/>
      </c>
      <c r="G245" s="6" t="str">
        <f t="shared" si="317"/>
        <v/>
      </c>
      <c r="H245" s="6" t="str">
        <f t="shared" si="317"/>
        <v/>
      </c>
      <c r="I245" s="6" t="str">
        <f t="shared" si="317"/>
        <v/>
      </c>
      <c r="J245" s="6" t="str">
        <f t="shared" si="317"/>
        <v/>
      </c>
      <c r="K245" s="6" t="str">
        <f t="shared" si="317"/>
        <v/>
      </c>
      <c r="L245" s="6" t="str">
        <f t="shared" si="317"/>
        <v/>
      </c>
      <c r="M245" s="6"/>
      <c r="N245" s="41"/>
      <c r="O245" s="11" t="str">
        <f>IF(ISNA(VLOOKUP(N245,Table1[[ID]:[Last Name]],2,FALSE)),"",VLOOKUP(N245,Table1[[ID]:[Last Name]],2,FALSE))</f>
        <v/>
      </c>
      <c r="P245" s="24" t="str">
        <f>IF(ISNA(VLOOKUP(N245,Table1[[ID]:[Email2]],3,FALSE)),"",VLOOKUP(N245,Table1[[ID]:[Email2]],3,FALSE))</f>
        <v/>
      </c>
    </row>
    <row r="246" spans="1:16" x14ac:dyDescent="0.25">
      <c r="B246" s="17"/>
    </row>
    <row r="247" spans="1:16" x14ac:dyDescent="0.25">
      <c r="A247" t="str">
        <f t="shared" ref="A247:A252" si="318">$A$6</f>
        <v>Sunday April 10th</v>
      </c>
      <c r="B247" s="20" t="str">
        <f t="shared" ref="B247:B252" si="319">$B$226</f>
        <v>11:40am - 12pm</v>
      </c>
      <c r="D247" s="38"/>
      <c r="E247" s="3" t="str">
        <f>IF(ISNA(VLOOKUP(D247,'Project Information'!$A$2:$K$59,2,FALSE)),"",VLOOKUP(D247,'Project Information'!$A$2:$K$59,2,FALSE))</f>
        <v/>
      </c>
      <c r="F247" s="3" t="str">
        <f>IF(ISNA(VLOOKUP(D247,'Project Information'!$A$2:$K$59,3,FALSE)),"",VLOOKUP(D247,'Project Information'!$A$2:$K$59,3,FALSE))</f>
        <v/>
      </c>
      <c r="G247" s="3" t="str">
        <f>IF(ISNA(VLOOKUP(D247,'Project Information'!$A$2:$K$59,4,FALSE)),"",VLOOKUP(D247,'Project Information'!$A$2:$K$59,4,FALSE))</f>
        <v/>
      </c>
      <c r="H247" s="3" t="str">
        <f>IF(ISNA(VLOOKUP(D247,'Project Information'!$A$2:$K$59,6,FALSE)),"",VLOOKUP(D247,'Project Information'!$A$2:$K$59,6,FALSE))</f>
        <v/>
      </c>
      <c r="I247" s="3" t="str">
        <f>IF(ISNA(VLOOKUP(D247,'Project Information'!$A$2:$K$59,7,FALSE)),"",VLOOKUP(D247,'Project Information'!$A$2:$K$59,7,FALSE))</f>
        <v/>
      </c>
      <c r="J247" s="3" t="str">
        <f>IF(ISNA(VLOOKUP(D247,'Project Information'!$A$2:$K$59,8,FALSE)),"",VLOOKUP(D247,'Project Information'!$A$2:$K$59,8,FALSE))</f>
        <v/>
      </c>
      <c r="K247" s="21" t="str">
        <f>IF(ISNA(VLOOKUP(D247,'Project Information'!$A$2:$K$59,10,FALSE)),"",VLOOKUP(D247,'Project Information'!$A$2:$K$59,10,FALSE))</f>
        <v/>
      </c>
      <c r="L247" s="3" t="str">
        <f>IF(ISNA(VLOOKUP(D247,'Project Information'!$A$2:$K$59,11,FALSE)),"",VLOOKUP(D247,'Project Information'!$A$2:$K$59,11,FALSE))</f>
        <v/>
      </c>
      <c r="M247" s="3"/>
      <c r="N247" s="39"/>
      <c r="O247" s="10" t="str">
        <f>IF(ISNA(VLOOKUP(N247,Table1[[ID]:[Last Name]],2,FALSE)),"",VLOOKUP(N247,Table1[[ID]:[Last Name]],2,FALSE))</f>
        <v/>
      </c>
      <c r="P247" s="23" t="str">
        <f>IF(ISNA(VLOOKUP(N247,Table1[[ID]:[Email2]],3,FALSE)),"",VLOOKUP(N247,Table1[[ID]:[Email2]],3,FALSE))</f>
        <v/>
      </c>
    </row>
    <row r="248" spans="1:16" x14ac:dyDescent="0.25">
      <c r="A248" t="str">
        <f t="shared" si="318"/>
        <v>Sunday April 10th</v>
      </c>
      <c r="B248" s="20" t="str">
        <f t="shared" si="319"/>
        <v>11:40am - 12pm</v>
      </c>
      <c r="D248" s="4">
        <f>D247</f>
        <v>0</v>
      </c>
      <c r="E248" t="str">
        <f>E247</f>
        <v/>
      </c>
      <c r="F248" t="str">
        <f t="shared" ref="F248:L248" si="320">F247</f>
        <v/>
      </c>
      <c r="G248" t="str">
        <f t="shared" si="320"/>
        <v/>
      </c>
      <c r="H248" t="str">
        <f t="shared" si="320"/>
        <v/>
      </c>
      <c r="I248" t="str">
        <f t="shared" si="320"/>
        <v/>
      </c>
      <c r="J248" t="str">
        <f t="shared" si="320"/>
        <v/>
      </c>
      <c r="K248" t="str">
        <f t="shared" si="320"/>
        <v/>
      </c>
      <c r="L248" t="str">
        <f t="shared" si="320"/>
        <v/>
      </c>
      <c r="N248" s="40"/>
      <c r="O248" s="12" t="str">
        <f>IF(ISNA(VLOOKUP(N248,Table1[[ID]:[Last Name]],2,FALSE)),"",VLOOKUP(N248,Table1[[ID]:[Last Name]],2,FALSE))</f>
        <v/>
      </c>
      <c r="P248" s="22" t="str">
        <f>IF(ISNA(VLOOKUP(N248,Table1[[ID]:[Email2]],3,FALSE)),"",VLOOKUP(N248,Table1[[ID]:[Email2]],3,FALSE))</f>
        <v/>
      </c>
    </row>
    <row r="249" spans="1:16" x14ac:dyDescent="0.25">
      <c r="A249" t="str">
        <f t="shared" si="318"/>
        <v>Sunday April 10th</v>
      </c>
      <c r="B249" s="20" t="str">
        <f t="shared" si="319"/>
        <v>11:40am - 12pm</v>
      </c>
      <c r="D249" s="4">
        <f t="shared" ref="D249:D251" si="321">D248</f>
        <v>0</v>
      </c>
      <c r="E249" t="str">
        <f t="shared" ref="E249:L251" si="322">E248</f>
        <v/>
      </c>
      <c r="F249" t="str">
        <f t="shared" si="322"/>
        <v/>
      </c>
      <c r="G249" t="str">
        <f t="shared" si="322"/>
        <v/>
      </c>
      <c r="H249" t="str">
        <f t="shared" si="322"/>
        <v/>
      </c>
      <c r="I249" t="str">
        <f t="shared" si="322"/>
        <v/>
      </c>
      <c r="J249" t="str">
        <f t="shared" si="322"/>
        <v/>
      </c>
      <c r="K249" t="str">
        <f t="shared" si="322"/>
        <v/>
      </c>
      <c r="L249" t="str">
        <f t="shared" si="322"/>
        <v/>
      </c>
      <c r="N249" s="40"/>
      <c r="O249" s="12" t="str">
        <f>IF(ISNA(VLOOKUP(N249,Table1[[ID]:[Last Name]],2,FALSE)),"",VLOOKUP(N249,Table1[[ID]:[Last Name]],2,FALSE))</f>
        <v/>
      </c>
      <c r="P249" s="22" t="str">
        <f>IF(ISNA(VLOOKUP(N249,Table1[[ID]:[Email2]],3,FALSE)),"",VLOOKUP(N249,Table1[[ID]:[Email2]],3,FALSE))</f>
        <v/>
      </c>
    </row>
    <row r="250" spans="1:16" x14ac:dyDescent="0.25">
      <c r="A250" t="str">
        <f t="shared" si="318"/>
        <v>Sunday April 10th</v>
      </c>
      <c r="B250" s="20" t="str">
        <f t="shared" si="319"/>
        <v>11:40am - 12pm</v>
      </c>
      <c r="D250" s="4">
        <f t="shared" si="321"/>
        <v>0</v>
      </c>
      <c r="E250" t="str">
        <f t="shared" si="322"/>
        <v/>
      </c>
      <c r="F250" t="str">
        <f t="shared" si="322"/>
        <v/>
      </c>
      <c r="G250" t="str">
        <f t="shared" si="322"/>
        <v/>
      </c>
      <c r="H250" t="str">
        <f t="shared" si="322"/>
        <v/>
      </c>
      <c r="I250" t="str">
        <f t="shared" si="322"/>
        <v/>
      </c>
      <c r="J250" t="str">
        <f t="shared" si="322"/>
        <v/>
      </c>
      <c r="K250" t="str">
        <f t="shared" si="322"/>
        <v/>
      </c>
      <c r="L250" t="str">
        <f t="shared" si="322"/>
        <v/>
      </c>
      <c r="N250" s="40"/>
      <c r="O250" s="12" t="str">
        <f>IF(ISNA(VLOOKUP(N250,Table1[[ID]:[Last Name]],2,FALSE)),"",VLOOKUP(N250,Table1[[ID]:[Last Name]],2,FALSE))</f>
        <v/>
      </c>
      <c r="P250" s="22" t="str">
        <f>IF(ISNA(VLOOKUP(N250,Table1[[ID]:[Email2]],3,FALSE)),"",VLOOKUP(N250,Table1[[ID]:[Email2]],3,FALSE))</f>
        <v/>
      </c>
    </row>
    <row r="251" spans="1:16" x14ac:dyDescent="0.25">
      <c r="A251" t="str">
        <f t="shared" si="318"/>
        <v>Sunday April 10th</v>
      </c>
      <c r="B251" s="20" t="str">
        <f t="shared" si="319"/>
        <v>11:40am - 12pm</v>
      </c>
      <c r="D251" s="4">
        <f t="shared" si="321"/>
        <v>0</v>
      </c>
      <c r="E251" t="str">
        <f t="shared" si="322"/>
        <v/>
      </c>
      <c r="F251" t="str">
        <f t="shared" si="322"/>
        <v/>
      </c>
      <c r="G251" t="str">
        <f t="shared" si="322"/>
        <v/>
      </c>
      <c r="H251" t="str">
        <f t="shared" si="322"/>
        <v/>
      </c>
      <c r="I251" t="str">
        <f t="shared" si="322"/>
        <v/>
      </c>
      <c r="J251" t="str">
        <f t="shared" si="322"/>
        <v/>
      </c>
      <c r="K251" t="str">
        <f t="shared" si="322"/>
        <v/>
      </c>
      <c r="L251" t="str">
        <f t="shared" si="322"/>
        <v/>
      </c>
      <c r="N251" s="40"/>
      <c r="O251" s="12" t="str">
        <f>IF(ISNA(VLOOKUP(N251,Table1[[ID]:[Last Name]],2,FALSE)),"",VLOOKUP(N251,Table1[[ID]:[Last Name]],2,FALSE))</f>
        <v/>
      </c>
      <c r="P251" s="22" t="str">
        <f>IF(ISNA(VLOOKUP(N251,Table1[[ID]:[Email2]],3,FALSE)),"",VLOOKUP(N251,Table1[[ID]:[Email2]],3,FALSE))</f>
        <v/>
      </c>
    </row>
    <row r="252" spans="1:16" x14ac:dyDescent="0.25">
      <c r="A252" t="str">
        <f t="shared" si="318"/>
        <v>Sunday April 10th</v>
      </c>
      <c r="B252" s="20" t="str">
        <f t="shared" si="319"/>
        <v>11:40am - 12pm</v>
      </c>
      <c r="D252" s="5">
        <f>D247</f>
        <v>0</v>
      </c>
      <c r="E252" s="6" t="str">
        <f>E247</f>
        <v/>
      </c>
      <c r="F252" s="6" t="str">
        <f t="shared" ref="F252:L252" si="323">F247</f>
        <v/>
      </c>
      <c r="G252" s="6" t="str">
        <f t="shared" si="323"/>
        <v/>
      </c>
      <c r="H252" s="6" t="str">
        <f t="shared" si="323"/>
        <v/>
      </c>
      <c r="I252" s="6" t="str">
        <f t="shared" si="323"/>
        <v/>
      </c>
      <c r="J252" s="6" t="str">
        <f t="shared" si="323"/>
        <v/>
      </c>
      <c r="K252" s="6" t="str">
        <f t="shared" si="323"/>
        <v/>
      </c>
      <c r="L252" s="6" t="str">
        <f t="shared" si="323"/>
        <v/>
      </c>
      <c r="M252" s="6"/>
      <c r="N252" s="41"/>
      <c r="O252" s="11" t="str">
        <f>IF(ISNA(VLOOKUP(N252,Table1[[ID]:[Last Name]],2,FALSE)),"",VLOOKUP(N252,Table1[[ID]:[Last Name]],2,FALSE))</f>
        <v/>
      </c>
      <c r="P252" s="24" t="str">
        <f>IF(ISNA(VLOOKUP(N252,Table1[[ID]:[Email2]],3,FALSE)),"",VLOOKUP(N252,Table1[[ID]:[Email2]],3,FALSE))</f>
        <v/>
      </c>
    </row>
    <row r="253" spans="1:16" x14ac:dyDescent="0.25">
      <c r="B253" s="17"/>
    </row>
    <row r="254" spans="1:16" x14ac:dyDescent="0.25">
      <c r="A254" t="str">
        <f t="shared" ref="A254:A259" si="324">$A$6</f>
        <v>Sunday April 10th</v>
      </c>
      <c r="B254" s="20" t="str">
        <f t="shared" ref="B254:B259" si="325">$B$226</f>
        <v>11:40am - 12pm</v>
      </c>
      <c r="D254" s="38"/>
      <c r="E254" s="3" t="str">
        <f>IF(ISNA(VLOOKUP(D254,'Project Information'!$A$2:$K$59,2,FALSE)),"",VLOOKUP(D254,'Project Information'!$A$2:$K$59,2,FALSE))</f>
        <v/>
      </c>
      <c r="F254" s="3" t="str">
        <f>IF(ISNA(VLOOKUP(D254,'Project Information'!$A$2:$K$59,3,FALSE)),"",VLOOKUP(D254,'Project Information'!$A$2:$K$59,3,FALSE))</f>
        <v/>
      </c>
      <c r="G254" s="3" t="str">
        <f>IF(ISNA(VLOOKUP(D254,'Project Information'!$A$2:$K$59,4,FALSE)),"",VLOOKUP(D254,'Project Information'!$A$2:$K$59,4,FALSE))</f>
        <v/>
      </c>
      <c r="H254" s="3" t="str">
        <f>IF(ISNA(VLOOKUP(D254,'Project Information'!$A$2:$K$59,6,FALSE)),"",VLOOKUP(D254,'Project Information'!$A$2:$K$59,6,FALSE))</f>
        <v/>
      </c>
      <c r="I254" s="3" t="str">
        <f>IF(ISNA(VLOOKUP(D254,'Project Information'!$A$2:$K$59,7,FALSE)),"",VLOOKUP(D254,'Project Information'!$A$2:$K$59,7,FALSE))</f>
        <v/>
      </c>
      <c r="J254" s="3" t="str">
        <f>IF(ISNA(VLOOKUP(D254,'Project Information'!$A$2:$K$59,8,FALSE)),"",VLOOKUP(D254,'Project Information'!$A$2:$K$59,8,FALSE))</f>
        <v/>
      </c>
      <c r="K254" s="21" t="str">
        <f>IF(ISNA(VLOOKUP(D254,'Project Information'!$A$2:$K$59,10,FALSE)),"",VLOOKUP(D254,'Project Information'!$A$2:$K$59,10,FALSE))</f>
        <v/>
      </c>
      <c r="L254" s="3" t="str">
        <f>IF(ISNA(VLOOKUP(D254,'Project Information'!$A$2:$K$59,11,FALSE)),"",VLOOKUP(D254,'Project Information'!$A$2:$K$59,11,FALSE))</f>
        <v/>
      </c>
      <c r="M254" s="3"/>
      <c r="N254" s="39"/>
      <c r="O254" s="10" t="str">
        <f>IF(ISNA(VLOOKUP(N254,Table1[[ID]:[Last Name]],2,FALSE)),"",VLOOKUP(N254,Table1[[ID]:[Last Name]],2,FALSE))</f>
        <v/>
      </c>
      <c r="P254" s="23" t="str">
        <f>IF(ISNA(VLOOKUP(N254,Table1[[ID]:[Email2]],3,FALSE)),"",VLOOKUP(N254,Table1[[ID]:[Email2]],3,FALSE))</f>
        <v/>
      </c>
    </row>
    <row r="255" spans="1:16" x14ac:dyDescent="0.25">
      <c r="A255" t="str">
        <f t="shared" si="324"/>
        <v>Sunday April 10th</v>
      </c>
      <c r="B255" s="20" t="str">
        <f t="shared" si="325"/>
        <v>11:40am - 12pm</v>
      </c>
      <c r="D255" s="4">
        <f>D254</f>
        <v>0</v>
      </c>
      <c r="E255" t="str">
        <f>E254</f>
        <v/>
      </c>
      <c r="F255" t="str">
        <f t="shared" ref="F255:L255" si="326">F254</f>
        <v/>
      </c>
      <c r="G255" t="str">
        <f t="shared" si="326"/>
        <v/>
      </c>
      <c r="H255" t="str">
        <f t="shared" si="326"/>
        <v/>
      </c>
      <c r="I255" t="str">
        <f t="shared" si="326"/>
        <v/>
      </c>
      <c r="J255" t="str">
        <f t="shared" si="326"/>
        <v/>
      </c>
      <c r="K255" t="str">
        <f t="shared" si="326"/>
        <v/>
      </c>
      <c r="L255" t="str">
        <f t="shared" si="326"/>
        <v/>
      </c>
      <c r="N255" s="40"/>
      <c r="O255" s="12" t="str">
        <f>IF(ISNA(VLOOKUP(N255,Table1[[ID]:[Last Name]],2,FALSE)),"",VLOOKUP(N255,Table1[[ID]:[Last Name]],2,FALSE))</f>
        <v/>
      </c>
      <c r="P255" s="22" t="str">
        <f>IF(ISNA(VLOOKUP(N255,Table1[[ID]:[Email2]],3,FALSE)),"",VLOOKUP(N255,Table1[[ID]:[Email2]],3,FALSE))</f>
        <v/>
      </c>
    </row>
    <row r="256" spans="1:16" x14ac:dyDescent="0.25">
      <c r="A256" t="str">
        <f t="shared" si="324"/>
        <v>Sunday April 10th</v>
      </c>
      <c r="B256" s="20" t="str">
        <f t="shared" si="325"/>
        <v>11:40am - 12pm</v>
      </c>
      <c r="D256" s="4">
        <f t="shared" ref="D256:D258" si="327">D255</f>
        <v>0</v>
      </c>
      <c r="E256" t="str">
        <f t="shared" ref="E256:L258" si="328">E255</f>
        <v/>
      </c>
      <c r="F256" t="str">
        <f t="shared" si="328"/>
        <v/>
      </c>
      <c r="G256" t="str">
        <f t="shared" si="328"/>
        <v/>
      </c>
      <c r="H256" t="str">
        <f t="shared" si="328"/>
        <v/>
      </c>
      <c r="I256" t="str">
        <f t="shared" si="328"/>
        <v/>
      </c>
      <c r="J256" t="str">
        <f t="shared" si="328"/>
        <v/>
      </c>
      <c r="K256" t="str">
        <f t="shared" si="328"/>
        <v/>
      </c>
      <c r="L256" t="str">
        <f t="shared" si="328"/>
        <v/>
      </c>
      <c r="N256" s="40"/>
      <c r="O256" s="12" t="str">
        <f>IF(ISNA(VLOOKUP(N256,Table1[[ID]:[Last Name]],2,FALSE)),"",VLOOKUP(N256,Table1[[ID]:[Last Name]],2,FALSE))</f>
        <v/>
      </c>
      <c r="P256" s="22" t="str">
        <f>IF(ISNA(VLOOKUP(N256,Table1[[ID]:[Email2]],3,FALSE)),"",VLOOKUP(N256,Table1[[ID]:[Email2]],3,FALSE))</f>
        <v/>
      </c>
    </row>
    <row r="257" spans="1:16" x14ac:dyDescent="0.25">
      <c r="A257" t="str">
        <f t="shared" si="324"/>
        <v>Sunday April 10th</v>
      </c>
      <c r="B257" s="20" t="str">
        <f t="shared" si="325"/>
        <v>11:40am - 12pm</v>
      </c>
      <c r="D257" s="4">
        <f t="shared" si="327"/>
        <v>0</v>
      </c>
      <c r="E257" t="str">
        <f t="shared" si="328"/>
        <v/>
      </c>
      <c r="F257" t="str">
        <f t="shared" si="328"/>
        <v/>
      </c>
      <c r="G257" t="str">
        <f t="shared" si="328"/>
        <v/>
      </c>
      <c r="H257" t="str">
        <f t="shared" si="328"/>
        <v/>
      </c>
      <c r="I257" t="str">
        <f t="shared" si="328"/>
        <v/>
      </c>
      <c r="J257" t="str">
        <f t="shared" si="328"/>
        <v/>
      </c>
      <c r="K257" t="str">
        <f t="shared" si="328"/>
        <v/>
      </c>
      <c r="L257" t="str">
        <f t="shared" si="328"/>
        <v/>
      </c>
      <c r="N257" s="40"/>
      <c r="O257" s="12" t="str">
        <f>IF(ISNA(VLOOKUP(N257,Table1[[ID]:[Last Name]],2,FALSE)),"",VLOOKUP(N257,Table1[[ID]:[Last Name]],2,FALSE))</f>
        <v/>
      </c>
      <c r="P257" s="22" t="str">
        <f>IF(ISNA(VLOOKUP(N257,Table1[[ID]:[Email2]],3,FALSE)),"",VLOOKUP(N257,Table1[[ID]:[Email2]],3,FALSE))</f>
        <v/>
      </c>
    </row>
    <row r="258" spans="1:16" x14ac:dyDescent="0.25">
      <c r="A258" t="str">
        <f t="shared" si="324"/>
        <v>Sunday April 10th</v>
      </c>
      <c r="B258" s="20" t="str">
        <f t="shared" si="325"/>
        <v>11:40am - 12pm</v>
      </c>
      <c r="D258" s="4">
        <f t="shared" si="327"/>
        <v>0</v>
      </c>
      <c r="E258" t="str">
        <f t="shared" si="328"/>
        <v/>
      </c>
      <c r="F258" t="str">
        <f t="shared" si="328"/>
        <v/>
      </c>
      <c r="G258" t="str">
        <f t="shared" si="328"/>
        <v/>
      </c>
      <c r="H258" t="str">
        <f t="shared" si="328"/>
        <v/>
      </c>
      <c r="I258" t="str">
        <f t="shared" si="328"/>
        <v/>
      </c>
      <c r="J258" t="str">
        <f t="shared" si="328"/>
        <v/>
      </c>
      <c r="K258" t="str">
        <f t="shared" si="328"/>
        <v/>
      </c>
      <c r="L258" t="str">
        <f t="shared" si="328"/>
        <v/>
      </c>
      <c r="N258" s="40"/>
      <c r="O258" s="12" t="str">
        <f>IF(ISNA(VLOOKUP(N258,Table1[[ID]:[Last Name]],2,FALSE)),"",VLOOKUP(N258,Table1[[ID]:[Last Name]],2,FALSE))</f>
        <v/>
      </c>
      <c r="P258" s="22" t="str">
        <f>IF(ISNA(VLOOKUP(N258,Table1[[ID]:[Email2]],3,FALSE)),"",VLOOKUP(N258,Table1[[ID]:[Email2]],3,FALSE))</f>
        <v/>
      </c>
    </row>
    <row r="259" spans="1:16" x14ac:dyDescent="0.25">
      <c r="A259" t="str">
        <f t="shared" si="324"/>
        <v>Sunday April 10th</v>
      </c>
      <c r="B259" s="20" t="str">
        <f t="shared" si="325"/>
        <v>11:40am - 12pm</v>
      </c>
      <c r="D259" s="5">
        <f>D254</f>
        <v>0</v>
      </c>
      <c r="E259" s="6" t="str">
        <f>E254</f>
        <v/>
      </c>
      <c r="F259" s="6" t="str">
        <f t="shared" ref="F259:L259" si="329">F254</f>
        <v/>
      </c>
      <c r="G259" s="6" t="str">
        <f t="shared" si="329"/>
        <v/>
      </c>
      <c r="H259" s="6" t="str">
        <f t="shared" si="329"/>
        <v/>
      </c>
      <c r="I259" s="6" t="str">
        <f t="shared" si="329"/>
        <v/>
      </c>
      <c r="J259" s="6" t="str">
        <f t="shared" si="329"/>
        <v/>
      </c>
      <c r="K259" s="6" t="str">
        <f t="shared" si="329"/>
        <v/>
      </c>
      <c r="L259" s="6" t="str">
        <f t="shared" si="329"/>
        <v/>
      </c>
      <c r="M259" s="6"/>
      <c r="N259" s="41"/>
      <c r="O259" s="11" t="str">
        <f>IF(ISNA(VLOOKUP(N259,Table1[[ID]:[Last Name]],2,FALSE)),"",VLOOKUP(N259,Table1[[ID]:[Last Name]],2,FALSE))</f>
        <v/>
      </c>
      <c r="P259" s="24" t="str">
        <f>IF(ISNA(VLOOKUP(N259,Table1[[ID]:[Email2]],3,FALSE)),"",VLOOKUP(N259,Table1[[ID]:[Email2]],3,FALSE))</f>
        <v/>
      </c>
    </row>
    <row r="260" spans="1:16" x14ac:dyDescent="0.25">
      <c r="B260" s="17"/>
    </row>
    <row r="261" spans="1:16" x14ac:dyDescent="0.25">
      <c r="A261" t="str">
        <f t="shared" ref="A261:A266" si="330">$A$6</f>
        <v>Sunday April 10th</v>
      </c>
      <c r="B261" s="20" t="str">
        <f t="shared" ref="B261:B266" si="331">$B$226</f>
        <v>11:40am - 12pm</v>
      </c>
      <c r="D261" s="38"/>
      <c r="E261" s="3" t="str">
        <f>IF(ISNA(VLOOKUP(D261,'Project Information'!$A$2:$K$59,2,FALSE)),"",VLOOKUP(D261,'Project Information'!$A$2:$K$59,2,FALSE))</f>
        <v/>
      </c>
      <c r="F261" s="3" t="str">
        <f>IF(ISNA(VLOOKUP(D261,'Project Information'!$A$2:$K$59,3,FALSE)),"",VLOOKUP(D261,'Project Information'!$A$2:$K$59,3,FALSE))</f>
        <v/>
      </c>
      <c r="G261" s="3" t="str">
        <f>IF(ISNA(VLOOKUP(D261,'Project Information'!$A$2:$K$59,4,FALSE)),"",VLOOKUP(D261,'Project Information'!$A$2:$K$59,4,FALSE))</f>
        <v/>
      </c>
      <c r="H261" s="3" t="str">
        <f>IF(ISNA(VLOOKUP(D261,'Project Information'!$A$2:$K$59,6,FALSE)),"",VLOOKUP(D261,'Project Information'!$A$2:$K$59,6,FALSE))</f>
        <v/>
      </c>
      <c r="I261" s="3" t="str">
        <f>IF(ISNA(VLOOKUP(D261,'Project Information'!$A$2:$K$59,7,FALSE)),"",VLOOKUP(D261,'Project Information'!$A$2:$K$59,7,FALSE))</f>
        <v/>
      </c>
      <c r="J261" s="3" t="str">
        <f>IF(ISNA(VLOOKUP(D261,'Project Information'!$A$2:$K$59,8,FALSE)),"",VLOOKUP(D261,'Project Information'!$A$2:$K$59,8,FALSE))</f>
        <v/>
      </c>
      <c r="K261" s="21" t="str">
        <f>IF(ISNA(VLOOKUP(D261,'Project Information'!$A$2:$K$59,10,FALSE)),"",VLOOKUP(D261,'Project Information'!$A$2:$K$59,10,FALSE))</f>
        <v/>
      </c>
      <c r="L261" s="3" t="str">
        <f>IF(ISNA(VLOOKUP(D261,'Project Information'!$A$2:$K$59,11,FALSE)),"",VLOOKUP(D261,'Project Information'!$A$2:$K$59,11,FALSE))</f>
        <v/>
      </c>
      <c r="M261" s="3"/>
      <c r="N261" s="39"/>
      <c r="O261" s="10" t="str">
        <f>IF(ISNA(VLOOKUP(N261,Table1[[ID]:[Last Name]],2,FALSE)),"",VLOOKUP(N261,Table1[[ID]:[Last Name]],2,FALSE))</f>
        <v/>
      </c>
      <c r="P261" s="23" t="str">
        <f>IF(ISNA(VLOOKUP(N261,Table1[[ID]:[Email2]],3,FALSE)),"",VLOOKUP(N261,Table1[[ID]:[Email2]],3,FALSE))</f>
        <v/>
      </c>
    </row>
    <row r="262" spans="1:16" x14ac:dyDescent="0.25">
      <c r="A262" t="str">
        <f t="shared" si="330"/>
        <v>Sunday April 10th</v>
      </c>
      <c r="B262" s="20" t="str">
        <f t="shared" si="331"/>
        <v>11:40am - 12pm</v>
      </c>
      <c r="D262" s="4">
        <f>D261</f>
        <v>0</v>
      </c>
      <c r="E262" t="str">
        <f>E261</f>
        <v/>
      </c>
      <c r="F262" t="str">
        <f t="shared" ref="F262:L262" si="332">F261</f>
        <v/>
      </c>
      <c r="G262" t="str">
        <f t="shared" si="332"/>
        <v/>
      </c>
      <c r="H262" t="str">
        <f t="shared" si="332"/>
        <v/>
      </c>
      <c r="I262" t="str">
        <f t="shared" si="332"/>
        <v/>
      </c>
      <c r="J262" t="str">
        <f t="shared" si="332"/>
        <v/>
      </c>
      <c r="K262" t="str">
        <f t="shared" si="332"/>
        <v/>
      </c>
      <c r="L262" t="str">
        <f t="shared" si="332"/>
        <v/>
      </c>
      <c r="N262" s="40"/>
      <c r="O262" s="12" t="str">
        <f>IF(ISNA(VLOOKUP(N262,Table1[[ID]:[Last Name]],2,FALSE)),"",VLOOKUP(N262,Table1[[ID]:[Last Name]],2,FALSE))</f>
        <v/>
      </c>
      <c r="P262" s="22" t="str">
        <f>IF(ISNA(VLOOKUP(N262,Table1[[ID]:[Email2]],3,FALSE)),"",VLOOKUP(N262,Table1[[ID]:[Email2]],3,FALSE))</f>
        <v/>
      </c>
    </row>
    <row r="263" spans="1:16" x14ac:dyDescent="0.25">
      <c r="A263" t="str">
        <f t="shared" si="330"/>
        <v>Sunday April 10th</v>
      </c>
      <c r="B263" s="20" t="str">
        <f t="shared" si="331"/>
        <v>11:40am - 12pm</v>
      </c>
      <c r="D263" s="4">
        <f t="shared" ref="D263:D265" si="333">D262</f>
        <v>0</v>
      </c>
      <c r="E263" t="str">
        <f t="shared" ref="E263:L265" si="334">E262</f>
        <v/>
      </c>
      <c r="F263" t="str">
        <f t="shared" si="334"/>
        <v/>
      </c>
      <c r="G263" t="str">
        <f t="shared" si="334"/>
        <v/>
      </c>
      <c r="H263" t="str">
        <f t="shared" si="334"/>
        <v/>
      </c>
      <c r="I263" t="str">
        <f t="shared" si="334"/>
        <v/>
      </c>
      <c r="J263" t="str">
        <f t="shared" si="334"/>
        <v/>
      </c>
      <c r="K263" t="str">
        <f t="shared" si="334"/>
        <v/>
      </c>
      <c r="L263" t="str">
        <f t="shared" si="334"/>
        <v/>
      </c>
      <c r="N263" s="40"/>
      <c r="O263" s="12" t="str">
        <f>IF(ISNA(VLOOKUP(N263,Table1[[ID]:[Last Name]],2,FALSE)),"",VLOOKUP(N263,Table1[[ID]:[Last Name]],2,FALSE))</f>
        <v/>
      </c>
      <c r="P263" s="22" t="str">
        <f>IF(ISNA(VLOOKUP(N263,Table1[[ID]:[Email2]],3,FALSE)),"",VLOOKUP(N263,Table1[[ID]:[Email2]],3,FALSE))</f>
        <v/>
      </c>
    </row>
    <row r="264" spans="1:16" x14ac:dyDescent="0.25">
      <c r="A264" t="str">
        <f t="shared" si="330"/>
        <v>Sunday April 10th</v>
      </c>
      <c r="B264" s="20" t="str">
        <f t="shared" si="331"/>
        <v>11:40am - 12pm</v>
      </c>
      <c r="D264" s="4">
        <f t="shared" si="333"/>
        <v>0</v>
      </c>
      <c r="E264" t="str">
        <f t="shared" si="334"/>
        <v/>
      </c>
      <c r="F264" t="str">
        <f t="shared" si="334"/>
        <v/>
      </c>
      <c r="G264" t="str">
        <f t="shared" si="334"/>
        <v/>
      </c>
      <c r="H264" t="str">
        <f t="shared" si="334"/>
        <v/>
      </c>
      <c r="I264" t="str">
        <f t="shared" si="334"/>
        <v/>
      </c>
      <c r="J264" t="str">
        <f t="shared" si="334"/>
        <v/>
      </c>
      <c r="K264" t="str">
        <f t="shared" si="334"/>
        <v/>
      </c>
      <c r="L264" t="str">
        <f t="shared" si="334"/>
        <v/>
      </c>
      <c r="N264" s="40"/>
      <c r="O264" s="12" t="str">
        <f>IF(ISNA(VLOOKUP(N264,Table1[[ID]:[Last Name]],2,FALSE)),"",VLOOKUP(N264,Table1[[ID]:[Last Name]],2,FALSE))</f>
        <v/>
      </c>
      <c r="P264" s="22" t="str">
        <f>IF(ISNA(VLOOKUP(N264,Table1[[ID]:[Email2]],3,FALSE)),"",VLOOKUP(N264,Table1[[ID]:[Email2]],3,FALSE))</f>
        <v/>
      </c>
    </row>
    <row r="265" spans="1:16" x14ac:dyDescent="0.25">
      <c r="A265" t="str">
        <f t="shared" si="330"/>
        <v>Sunday April 10th</v>
      </c>
      <c r="B265" s="20" t="str">
        <f t="shared" si="331"/>
        <v>11:40am - 12pm</v>
      </c>
      <c r="D265" s="4">
        <f t="shared" si="333"/>
        <v>0</v>
      </c>
      <c r="E265" t="str">
        <f t="shared" si="334"/>
        <v/>
      </c>
      <c r="F265" t="str">
        <f t="shared" si="334"/>
        <v/>
      </c>
      <c r="G265" t="str">
        <f t="shared" si="334"/>
        <v/>
      </c>
      <c r="H265" t="str">
        <f t="shared" si="334"/>
        <v/>
      </c>
      <c r="I265" t="str">
        <f t="shared" si="334"/>
        <v/>
      </c>
      <c r="J265" t="str">
        <f t="shared" si="334"/>
        <v/>
      </c>
      <c r="K265" t="str">
        <f t="shared" si="334"/>
        <v/>
      </c>
      <c r="L265" t="str">
        <f t="shared" si="334"/>
        <v/>
      </c>
      <c r="N265" s="40"/>
      <c r="O265" s="12" t="str">
        <f>IF(ISNA(VLOOKUP(N265,Table1[[ID]:[Last Name]],2,FALSE)),"",VLOOKUP(N265,Table1[[ID]:[Last Name]],2,FALSE))</f>
        <v/>
      </c>
      <c r="P265" s="22" t="str">
        <f>IF(ISNA(VLOOKUP(N265,Table1[[ID]:[Email2]],3,FALSE)),"",VLOOKUP(N265,Table1[[ID]:[Email2]],3,FALSE))</f>
        <v/>
      </c>
    </row>
    <row r="266" spans="1:16" x14ac:dyDescent="0.25">
      <c r="A266" t="str">
        <f t="shared" si="330"/>
        <v>Sunday April 10th</v>
      </c>
      <c r="B266" s="20" t="str">
        <f t="shared" si="331"/>
        <v>11:40am - 12pm</v>
      </c>
      <c r="D266" s="5">
        <f>D261</f>
        <v>0</v>
      </c>
      <c r="E266" s="6" t="str">
        <f>E261</f>
        <v/>
      </c>
      <c r="F266" s="6" t="str">
        <f t="shared" ref="F266:L266" si="335">F261</f>
        <v/>
      </c>
      <c r="G266" s="6" t="str">
        <f t="shared" si="335"/>
        <v/>
      </c>
      <c r="H266" s="6" t="str">
        <f t="shared" si="335"/>
        <v/>
      </c>
      <c r="I266" s="6" t="str">
        <f t="shared" si="335"/>
        <v/>
      </c>
      <c r="J266" s="6" t="str">
        <f t="shared" si="335"/>
        <v/>
      </c>
      <c r="K266" s="6" t="str">
        <f t="shared" si="335"/>
        <v/>
      </c>
      <c r="L266" s="6" t="str">
        <f t="shared" si="335"/>
        <v/>
      </c>
      <c r="M266" s="6"/>
      <c r="N266" s="41"/>
      <c r="O266" s="11" t="str">
        <f>IF(ISNA(VLOOKUP(N266,Table1[[ID]:[Last Name]],2,FALSE)),"",VLOOKUP(N266,Table1[[ID]:[Last Name]],2,FALSE))</f>
        <v/>
      </c>
      <c r="P266" s="24" t="str">
        <f>IF(ISNA(VLOOKUP(N266,Table1[[ID]:[Email2]],3,FALSE)),"",VLOOKUP(N266,Table1[[ID]:[Email2]],3,FALSE))</f>
        <v/>
      </c>
    </row>
    <row r="269" spans="1:16" ht="5.25" customHeight="1" x14ac:dyDescent="0.25">
      <c r="B269" s="8"/>
      <c r="D269" s="68" t="s">
        <v>25</v>
      </c>
      <c r="E269" s="68"/>
      <c r="F269" s="68"/>
      <c r="G269" s="68"/>
      <c r="H269" s="68"/>
      <c r="I269" s="68"/>
      <c r="J269" s="68"/>
      <c r="K269" s="68"/>
      <c r="L269" s="68"/>
      <c r="M269" s="68"/>
      <c r="N269" s="68"/>
      <c r="O269" s="68"/>
      <c r="P269" s="68"/>
    </row>
    <row r="270" spans="1:16" x14ac:dyDescent="0.25">
      <c r="B270" s="68" t="s">
        <v>24</v>
      </c>
      <c r="D270" s="68"/>
      <c r="E270" s="68"/>
      <c r="F270" s="68"/>
      <c r="G270" s="68"/>
      <c r="H270" s="68"/>
      <c r="I270" s="68"/>
      <c r="J270" s="68"/>
      <c r="K270" s="68"/>
      <c r="L270" s="68"/>
      <c r="M270" s="68"/>
      <c r="N270" s="68"/>
      <c r="O270" s="68"/>
      <c r="P270" s="68"/>
    </row>
    <row r="271" spans="1:16" x14ac:dyDescent="0.25">
      <c r="B271" s="68"/>
      <c r="D271" s="68"/>
      <c r="E271" s="68"/>
      <c r="F271" s="68"/>
      <c r="G271" s="68"/>
      <c r="H271" s="68"/>
      <c r="I271" s="68"/>
      <c r="J271" s="68"/>
      <c r="K271" s="68"/>
      <c r="L271" s="68"/>
      <c r="M271" s="68"/>
      <c r="N271" s="68"/>
      <c r="O271" s="68"/>
      <c r="P271" s="68"/>
    </row>
    <row r="272" spans="1:16" x14ac:dyDescent="0.25">
      <c r="B272" s="68"/>
      <c r="D272" s="68"/>
      <c r="E272" s="68"/>
      <c r="F272" s="68"/>
      <c r="G272" s="68"/>
      <c r="H272" s="68"/>
      <c r="I272" s="68"/>
      <c r="J272" s="68"/>
      <c r="K272" s="68"/>
      <c r="L272" s="68"/>
      <c r="M272" s="68"/>
      <c r="N272" s="68"/>
      <c r="O272" s="68"/>
      <c r="P272" s="68"/>
    </row>
    <row r="273" spans="1:16" x14ac:dyDescent="0.25">
      <c r="B273" s="68"/>
      <c r="D273" s="68"/>
      <c r="E273" s="68"/>
      <c r="F273" s="68"/>
      <c r="G273" s="68"/>
      <c r="H273" s="68"/>
      <c r="I273" s="68"/>
      <c r="J273" s="68"/>
      <c r="K273" s="68"/>
      <c r="L273" s="68"/>
      <c r="M273" s="68"/>
      <c r="N273" s="68"/>
      <c r="O273" s="68"/>
      <c r="P273" s="68"/>
    </row>
    <row r="274" spans="1:16" ht="5.25" customHeight="1" x14ac:dyDescent="0.25">
      <c r="B274" s="8"/>
      <c r="D274" s="68"/>
      <c r="E274" s="68"/>
      <c r="F274" s="68"/>
      <c r="G274" s="68"/>
      <c r="H274" s="68"/>
      <c r="I274" s="68"/>
      <c r="J274" s="68"/>
      <c r="K274" s="68"/>
      <c r="L274" s="68"/>
      <c r="M274" s="68"/>
      <c r="N274" s="68"/>
      <c r="O274" s="68"/>
      <c r="P274" s="68"/>
    </row>
    <row r="277" spans="1:16" x14ac:dyDescent="0.25">
      <c r="A277" t="str">
        <f t="shared" ref="A277:A282" si="336">$A$6</f>
        <v>Sunday April 10th</v>
      </c>
      <c r="B277" s="20" t="s">
        <v>26</v>
      </c>
      <c r="D277" s="38"/>
      <c r="E277" s="3" t="str">
        <f>IF(ISNA(VLOOKUP(D277,'Project Information'!$A$2:$K$59,2,FALSE)),"",VLOOKUP(D277,'Project Information'!$A$2:$K$59,2,FALSE))</f>
        <v/>
      </c>
      <c r="F277" s="3" t="str">
        <f>IF(ISNA(VLOOKUP(D277,'Project Information'!$A$2:$K$59,3,FALSE)),"",VLOOKUP(D277,'Project Information'!$A$2:$K$59,3,FALSE))</f>
        <v/>
      </c>
      <c r="G277" s="3" t="str">
        <f>IF(ISNA(VLOOKUP(D277,'Project Information'!$A$2:$K$59,4,FALSE)),"",VLOOKUP(D277,'Project Information'!$A$2:$K$59,4,FALSE))</f>
        <v/>
      </c>
      <c r="H277" s="3" t="str">
        <f>IF(ISNA(VLOOKUP(D277,'Project Information'!$A$2:$K$59,6,FALSE)),"",VLOOKUP(D277,'Project Information'!$A$2:$K$59,6,FALSE))</f>
        <v/>
      </c>
      <c r="I277" s="3" t="str">
        <f>IF(ISNA(VLOOKUP(D277,'Project Information'!$A$2:$K$59,7,FALSE)),"",VLOOKUP(D277,'Project Information'!$A$2:$K$59,7,FALSE))</f>
        <v/>
      </c>
      <c r="J277" s="3" t="str">
        <f>IF(ISNA(VLOOKUP(D277,'Project Information'!$A$2:$K$59,8,FALSE)),"",VLOOKUP(D277,'Project Information'!$A$2:$K$59,8,FALSE))</f>
        <v/>
      </c>
      <c r="K277" s="21" t="str">
        <f>IF(ISNA(VLOOKUP(D277,'Project Information'!$A$2:$K$59,10,FALSE)),"",VLOOKUP(D277,'Project Information'!$A$2:$K$59,10,FALSE))</f>
        <v/>
      </c>
      <c r="L277" s="3" t="str">
        <f>IF(ISNA(VLOOKUP(D277,'Project Information'!$A$2:$K$59,11,FALSE)),"",VLOOKUP(D277,'Project Information'!$A$2:$K$59,11,FALSE))</f>
        <v/>
      </c>
      <c r="M277" s="3"/>
      <c r="N277" s="39"/>
      <c r="O277" s="10" t="str">
        <f>IF(ISNA(VLOOKUP(N277,Table1[[ID]:[Last Name]],2,FALSE)),"",VLOOKUP(N277,Table1[[ID]:[Last Name]],2,FALSE))</f>
        <v/>
      </c>
      <c r="P277" s="23" t="str">
        <f>IF(ISNA(VLOOKUP(N277,Table1[[ID]:[Email2]],3,FALSE)),"",VLOOKUP(N277,Table1[[ID]:[Email2]],3,FALSE))</f>
        <v/>
      </c>
    </row>
    <row r="278" spans="1:16" x14ac:dyDescent="0.25">
      <c r="A278" t="str">
        <f t="shared" si="336"/>
        <v>Sunday April 10th</v>
      </c>
      <c r="B278" s="20" t="str">
        <f>$B$277</f>
        <v>12:40pm - 1pm</v>
      </c>
      <c r="D278" s="4">
        <f>D277</f>
        <v>0</v>
      </c>
      <c r="E278" t="str">
        <f>E277</f>
        <v/>
      </c>
      <c r="F278" t="str">
        <f t="shared" ref="F278:L278" si="337">F277</f>
        <v/>
      </c>
      <c r="G278" t="str">
        <f t="shared" si="337"/>
        <v/>
      </c>
      <c r="H278" t="str">
        <f t="shared" si="337"/>
        <v/>
      </c>
      <c r="I278" t="str">
        <f t="shared" si="337"/>
        <v/>
      </c>
      <c r="J278" t="str">
        <f t="shared" si="337"/>
        <v/>
      </c>
      <c r="K278" t="str">
        <f t="shared" si="337"/>
        <v/>
      </c>
      <c r="L278" t="str">
        <f t="shared" si="337"/>
        <v/>
      </c>
      <c r="N278" s="40"/>
      <c r="O278" s="12" t="str">
        <f>IF(ISNA(VLOOKUP(N278,Table1[[ID]:[Last Name]],2,FALSE)),"",VLOOKUP(N278,Table1[[ID]:[Last Name]],2,FALSE))</f>
        <v/>
      </c>
      <c r="P278" s="22" t="str">
        <f>IF(ISNA(VLOOKUP(N278,Table1[[ID]:[Email2]],3,FALSE)),"",VLOOKUP(N278,Table1[[ID]:[Email2]],3,FALSE))</f>
        <v/>
      </c>
    </row>
    <row r="279" spans="1:16" x14ac:dyDescent="0.25">
      <c r="A279" t="str">
        <f t="shared" si="336"/>
        <v>Sunday April 10th</v>
      </c>
      <c r="B279" s="20" t="str">
        <f t="shared" ref="B279:B281" si="338">$B$277</f>
        <v>12:40pm - 1pm</v>
      </c>
      <c r="D279" s="4">
        <f t="shared" ref="D279:D281" si="339">D278</f>
        <v>0</v>
      </c>
      <c r="E279" t="str">
        <f t="shared" ref="E279:L281" si="340">E278</f>
        <v/>
      </c>
      <c r="F279" t="str">
        <f t="shared" si="340"/>
        <v/>
      </c>
      <c r="G279" t="str">
        <f t="shared" si="340"/>
        <v/>
      </c>
      <c r="H279" t="str">
        <f t="shared" si="340"/>
        <v/>
      </c>
      <c r="I279" t="str">
        <f t="shared" si="340"/>
        <v/>
      </c>
      <c r="J279" t="str">
        <f t="shared" si="340"/>
        <v/>
      </c>
      <c r="K279" t="str">
        <f t="shared" si="340"/>
        <v/>
      </c>
      <c r="L279" t="str">
        <f t="shared" si="340"/>
        <v/>
      </c>
      <c r="N279" s="40"/>
      <c r="O279" s="12" t="str">
        <f>IF(ISNA(VLOOKUP(N279,Table1[[ID]:[Last Name]],2,FALSE)),"",VLOOKUP(N279,Table1[[ID]:[Last Name]],2,FALSE))</f>
        <v/>
      </c>
      <c r="P279" s="22" t="str">
        <f>IF(ISNA(VLOOKUP(N279,Table1[[ID]:[Email2]],3,FALSE)),"",VLOOKUP(N279,Table1[[ID]:[Email2]],3,FALSE))</f>
        <v/>
      </c>
    </row>
    <row r="280" spans="1:16" x14ac:dyDescent="0.25">
      <c r="A280" t="str">
        <f t="shared" si="336"/>
        <v>Sunday April 10th</v>
      </c>
      <c r="B280" s="20" t="str">
        <f t="shared" si="338"/>
        <v>12:40pm - 1pm</v>
      </c>
      <c r="D280" s="4">
        <f t="shared" si="339"/>
        <v>0</v>
      </c>
      <c r="E280" t="str">
        <f t="shared" si="340"/>
        <v/>
      </c>
      <c r="F280" t="str">
        <f t="shared" si="340"/>
        <v/>
      </c>
      <c r="G280" t="str">
        <f t="shared" si="340"/>
        <v/>
      </c>
      <c r="H280" t="str">
        <f t="shared" si="340"/>
        <v/>
      </c>
      <c r="I280" t="str">
        <f t="shared" si="340"/>
        <v/>
      </c>
      <c r="J280" t="str">
        <f t="shared" si="340"/>
        <v/>
      </c>
      <c r="K280" t="str">
        <f t="shared" si="340"/>
        <v/>
      </c>
      <c r="L280" t="str">
        <f t="shared" si="340"/>
        <v/>
      </c>
      <c r="N280" s="40"/>
      <c r="O280" s="12" t="str">
        <f>IF(ISNA(VLOOKUP(N280,Table1[[ID]:[Last Name]],2,FALSE)),"",VLOOKUP(N280,Table1[[ID]:[Last Name]],2,FALSE))</f>
        <v/>
      </c>
      <c r="P280" s="22" t="str">
        <f>IF(ISNA(VLOOKUP(N280,Table1[[ID]:[Email2]],3,FALSE)),"",VLOOKUP(N280,Table1[[ID]:[Email2]],3,FALSE))</f>
        <v/>
      </c>
    </row>
    <row r="281" spans="1:16" x14ac:dyDescent="0.25">
      <c r="A281" t="str">
        <f t="shared" si="336"/>
        <v>Sunday April 10th</v>
      </c>
      <c r="B281" s="20" t="str">
        <f t="shared" si="338"/>
        <v>12:40pm - 1pm</v>
      </c>
      <c r="D281" s="4">
        <f t="shared" si="339"/>
        <v>0</v>
      </c>
      <c r="E281" t="str">
        <f t="shared" si="340"/>
        <v/>
      </c>
      <c r="F281" t="str">
        <f t="shared" si="340"/>
        <v/>
      </c>
      <c r="G281" t="str">
        <f t="shared" si="340"/>
        <v/>
      </c>
      <c r="H281" t="str">
        <f t="shared" si="340"/>
        <v/>
      </c>
      <c r="I281" t="str">
        <f t="shared" si="340"/>
        <v/>
      </c>
      <c r="J281" t="str">
        <f t="shared" si="340"/>
        <v/>
      </c>
      <c r="K281" t="str">
        <f t="shared" si="340"/>
        <v/>
      </c>
      <c r="L281" t="str">
        <f t="shared" si="340"/>
        <v/>
      </c>
      <c r="N281" s="40"/>
      <c r="O281" s="12" t="str">
        <f>IF(ISNA(VLOOKUP(N281,Table1[[ID]:[Last Name]],2,FALSE)),"",VLOOKUP(N281,Table1[[ID]:[Last Name]],2,FALSE))</f>
        <v/>
      </c>
      <c r="P281" s="22" t="str">
        <f>IF(ISNA(VLOOKUP(N281,Table1[[ID]:[Email2]],3,FALSE)),"",VLOOKUP(N281,Table1[[ID]:[Email2]],3,FALSE))</f>
        <v/>
      </c>
    </row>
    <row r="282" spans="1:16" x14ac:dyDescent="0.25">
      <c r="A282" t="str">
        <f t="shared" si="336"/>
        <v>Sunday April 10th</v>
      </c>
      <c r="B282" s="20" t="str">
        <f>$B$277</f>
        <v>12:40pm - 1pm</v>
      </c>
      <c r="D282" s="5">
        <f>D277</f>
        <v>0</v>
      </c>
      <c r="E282" s="6" t="str">
        <f>E277</f>
        <v/>
      </c>
      <c r="F282" s="6" t="str">
        <f t="shared" ref="F282:L282" si="341">F277</f>
        <v/>
      </c>
      <c r="G282" s="6" t="str">
        <f t="shared" si="341"/>
        <v/>
      </c>
      <c r="H282" s="6" t="str">
        <f t="shared" si="341"/>
        <v/>
      </c>
      <c r="I282" s="6" t="str">
        <f t="shared" si="341"/>
        <v/>
      </c>
      <c r="J282" s="6" t="str">
        <f t="shared" si="341"/>
        <v/>
      </c>
      <c r="K282" s="6" t="str">
        <f t="shared" si="341"/>
        <v/>
      </c>
      <c r="L282" s="6" t="str">
        <f t="shared" si="341"/>
        <v/>
      </c>
      <c r="M282" s="6"/>
      <c r="N282" s="41"/>
      <c r="O282" s="11" t="str">
        <f>IF(ISNA(VLOOKUP(N282,Table1[[ID]:[Last Name]],2,FALSE)),"",VLOOKUP(N282,Table1[[ID]:[Last Name]],2,FALSE))</f>
        <v/>
      </c>
      <c r="P282" s="24" t="str">
        <f>IF(ISNA(VLOOKUP(N282,Table1[[ID]:[Email2]],3,FALSE)),"",VLOOKUP(N282,Table1[[ID]:[Email2]],3,FALSE))</f>
        <v/>
      </c>
    </row>
    <row r="283" spans="1:16" x14ac:dyDescent="0.25">
      <c r="B283" s="17"/>
    </row>
    <row r="284" spans="1:16" x14ac:dyDescent="0.25">
      <c r="A284" t="str">
        <f t="shared" ref="A284:A289" si="342">$A$6</f>
        <v>Sunday April 10th</v>
      </c>
      <c r="B284" s="20" t="str">
        <f t="shared" ref="B284:B289" si="343">$B$277</f>
        <v>12:40pm - 1pm</v>
      </c>
      <c r="D284" s="38"/>
      <c r="E284" s="3" t="str">
        <f>IF(ISNA(VLOOKUP(D284,'Project Information'!$A$2:$K$59,2,FALSE)),"",VLOOKUP(D284,'Project Information'!$A$2:$K$59,2,FALSE))</f>
        <v/>
      </c>
      <c r="F284" s="3" t="str">
        <f>IF(ISNA(VLOOKUP(D284,'Project Information'!$A$2:$K$59,3,FALSE)),"",VLOOKUP(D284,'Project Information'!$A$2:$K$59,3,FALSE))</f>
        <v/>
      </c>
      <c r="G284" s="3" t="str">
        <f>IF(ISNA(VLOOKUP(D284,'Project Information'!$A$2:$K$59,4,FALSE)),"",VLOOKUP(D284,'Project Information'!$A$2:$K$59,4,FALSE))</f>
        <v/>
      </c>
      <c r="H284" s="3" t="str">
        <f>IF(ISNA(VLOOKUP(D284,'Project Information'!$A$2:$K$59,6,FALSE)),"",VLOOKUP(D284,'Project Information'!$A$2:$K$59,6,FALSE))</f>
        <v/>
      </c>
      <c r="I284" s="3" t="str">
        <f>IF(ISNA(VLOOKUP(D284,'Project Information'!$A$2:$K$59,7,FALSE)),"",VLOOKUP(D284,'Project Information'!$A$2:$K$59,7,FALSE))</f>
        <v/>
      </c>
      <c r="J284" s="3" t="str">
        <f>IF(ISNA(VLOOKUP(D284,'Project Information'!$A$2:$K$59,8,FALSE)),"",VLOOKUP(D284,'Project Information'!$A$2:$K$59,8,FALSE))</f>
        <v/>
      </c>
      <c r="K284" s="21" t="str">
        <f>IF(ISNA(VLOOKUP(D284,'Project Information'!$A$2:$K$59,10,FALSE)),"",VLOOKUP(D284,'Project Information'!$A$2:$K$59,10,FALSE))</f>
        <v/>
      </c>
      <c r="L284" s="3" t="str">
        <f>IF(ISNA(VLOOKUP(D284,'Project Information'!$A$2:$K$59,11,FALSE)),"",VLOOKUP(D284,'Project Information'!$A$2:$K$59,11,FALSE))</f>
        <v/>
      </c>
      <c r="M284" s="3"/>
      <c r="N284" s="39"/>
      <c r="O284" s="10" t="str">
        <f>IF(ISNA(VLOOKUP(N284,Table1[[ID]:[Last Name]],2,FALSE)),"",VLOOKUP(N284,Table1[[ID]:[Last Name]],2,FALSE))</f>
        <v/>
      </c>
      <c r="P284" s="23" t="str">
        <f>IF(ISNA(VLOOKUP(N284,Table1[[ID]:[Email2]],3,FALSE)),"",VLOOKUP(N284,Table1[[ID]:[Email2]],3,FALSE))</f>
        <v/>
      </c>
    </row>
    <row r="285" spans="1:16" x14ac:dyDescent="0.25">
      <c r="A285" t="str">
        <f t="shared" si="342"/>
        <v>Sunday April 10th</v>
      </c>
      <c r="B285" s="20" t="str">
        <f t="shared" si="343"/>
        <v>12:40pm - 1pm</v>
      </c>
      <c r="D285" s="4">
        <f>D284</f>
        <v>0</v>
      </c>
      <c r="E285" t="str">
        <f>E284</f>
        <v/>
      </c>
      <c r="F285" t="str">
        <f t="shared" ref="F285:L285" si="344">F284</f>
        <v/>
      </c>
      <c r="G285" t="str">
        <f t="shared" si="344"/>
        <v/>
      </c>
      <c r="H285" t="str">
        <f t="shared" si="344"/>
        <v/>
      </c>
      <c r="I285" t="str">
        <f t="shared" si="344"/>
        <v/>
      </c>
      <c r="J285" t="str">
        <f t="shared" si="344"/>
        <v/>
      </c>
      <c r="K285" t="str">
        <f t="shared" si="344"/>
        <v/>
      </c>
      <c r="L285" t="str">
        <f t="shared" si="344"/>
        <v/>
      </c>
      <c r="N285" s="40"/>
      <c r="O285" s="12" t="str">
        <f>IF(ISNA(VLOOKUP(N285,Table1[[ID]:[Last Name]],2,FALSE)),"",VLOOKUP(N285,Table1[[ID]:[Last Name]],2,FALSE))</f>
        <v/>
      </c>
      <c r="P285" s="22" t="str">
        <f>IF(ISNA(VLOOKUP(N285,Table1[[ID]:[Email2]],3,FALSE)),"",VLOOKUP(N285,Table1[[ID]:[Email2]],3,FALSE))</f>
        <v/>
      </c>
    </row>
    <row r="286" spans="1:16" x14ac:dyDescent="0.25">
      <c r="A286" t="str">
        <f t="shared" si="342"/>
        <v>Sunday April 10th</v>
      </c>
      <c r="B286" s="20" t="str">
        <f t="shared" si="343"/>
        <v>12:40pm - 1pm</v>
      </c>
      <c r="D286" s="4">
        <f t="shared" ref="D286:D288" si="345">D285</f>
        <v>0</v>
      </c>
      <c r="E286" t="str">
        <f t="shared" ref="E286:L288" si="346">E285</f>
        <v/>
      </c>
      <c r="F286" t="str">
        <f t="shared" si="346"/>
        <v/>
      </c>
      <c r="G286" t="str">
        <f t="shared" si="346"/>
        <v/>
      </c>
      <c r="H286" t="str">
        <f t="shared" si="346"/>
        <v/>
      </c>
      <c r="I286" t="str">
        <f t="shared" si="346"/>
        <v/>
      </c>
      <c r="J286" t="str">
        <f t="shared" si="346"/>
        <v/>
      </c>
      <c r="K286" t="str">
        <f t="shared" si="346"/>
        <v/>
      </c>
      <c r="L286" t="str">
        <f t="shared" si="346"/>
        <v/>
      </c>
      <c r="N286" s="40"/>
      <c r="O286" s="12" t="str">
        <f>IF(ISNA(VLOOKUP(N286,Table1[[ID]:[Last Name]],2,FALSE)),"",VLOOKUP(N286,Table1[[ID]:[Last Name]],2,FALSE))</f>
        <v/>
      </c>
      <c r="P286" s="22" t="str">
        <f>IF(ISNA(VLOOKUP(N286,Table1[[ID]:[Email2]],3,FALSE)),"",VLOOKUP(N286,Table1[[ID]:[Email2]],3,FALSE))</f>
        <v/>
      </c>
    </row>
    <row r="287" spans="1:16" x14ac:dyDescent="0.25">
      <c r="A287" t="str">
        <f t="shared" si="342"/>
        <v>Sunday April 10th</v>
      </c>
      <c r="B287" s="20" t="str">
        <f t="shared" si="343"/>
        <v>12:40pm - 1pm</v>
      </c>
      <c r="D287" s="4">
        <f t="shared" si="345"/>
        <v>0</v>
      </c>
      <c r="E287" t="str">
        <f t="shared" si="346"/>
        <v/>
      </c>
      <c r="F287" t="str">
        <f t="shared" si="346"/>
        <v/>
      </c>
      <c r="G287" t="str">
        <f t="shared" si="346"/>
        <v/>
      </c>
      <c r="H287" t="str">
        <f t="shared" si="346"/>
        <v/>
      </c>
      <c r="I287" t="str">
        <f t="shared" si="346"/>
        <v/>
      </c>
      <c r="J287" t="str">
        <f t="shared" si="346"/>
        <v/>
      </c>
      <c r="K287" t="str">
        <f t="shared" si="346"/>
        <v/>
      </c>
      <c r="L287" t="str">
        <f t="shared" si="346"/>
        <v/>
      </c>
      <c r="N287" s="40"/>
      <c r="O287" s="12" t="str">
        <f>IF(ISNA(VLOOKUP(N287,Table1[[ID]:[Last Name]],2,FALSE)),"",VLOOKUP(N287,Table1[[ID]:[Last Name]],2,FALSE))</f>
        <v/>
      </c>
      <c r="P287" s="22" t="str">
        <f>IF(ISNA(VLOOKUP(N287,Table1[[ID]:[Email2]],3,FALSE)),"",VLOOKUP(N287,Table1[[ID]:[Email2]],3,FALSE))</f>
        <v/>
      </c>
    </row>
    <row r="288" spans="1:16" x14ac:dyDescent="0.25">
      <c r="A288" t="str">
        <f t="shared" si="342"/>
        <v>Sunday April 10th</v>
      </c>
      <c r="B288" s="20" t="str">
        <f t="shared" si="343"/>
        <v>12:40pm - 1pm</v>
      </c>
      <c r="D288" s="4">
        <f t="shared" si="345"/>
        <v>0</v>
      </c>
      <c r="E288" t="str">
        <f t="shared" si="346"/>
        <v/>
      </c>
      <c r="F288" t="str">
        <f t="shared" si="346"/>
        <v/>
      </c>
      <c r="G288" t="str">
        <f t="shared" si="346"/>
        <v/>
      </c>
      <c r="H288" t="str">
        <f t="shared" si="346"/>
        <v/>
      </c>
      <c r="I288" t="str">
        <f t="shared" si="346"/>
        <v/>
      </c>
      <c r="J288" t="str">
        <f t="shared" si="346"/>
        <v/>
      </c>
      <c r="K288" t="str">
        <f t="shared" si="346"/>
        <v/>
      </c>
      <c r="L288" t="str">
        <f t="shared" si="346"/>
        <v/>
      </c>
      <c r="N288" s="40"/>
      <c r="O288" s="12" t="str">
        <f>IF(ISNA(VLOOKUP(N288,Table1[[ID]:[Last Name]],2,FALSE)),"",VLOOKUP(N288,Table1[[ID]:[Last Name]],2,FALSE))</f>
        <v/>
      </c>
      <c r="P288" s="22" t="str">
        <f>IF(ISNA(VLOOKUP(N288,Table1[[ID]:[Email2]],3,FALSE)),"",VLOOKUP(N288,Table1[[ID]:[Email2]],3,FALSE))</f>
        <v/>
      </c>
    </row>
    <row r="289" spans="1:16" x14ac:dyDescent="0.25">
      <c r="A289" t="str">
        <f t="shared" si="342"/>
        <v>Sunday April 10th</v>
      </c>
      <c r="B289" s="20" t="str">
        <f t="shared" si="343"/>
        <v>12:40pm - 1pm</v>
      </c>
      <c r="D289" s="5">
        <f>D284</f>
        <v>0</v>
      </c>
      <c r="E289" s="6" t="str">
        <f>E284</f>
        <v/>
      </c>
      <c r="F289" s="6" t="str">
        <f t="shared" ref="F289:L289" si="347">F284</f>
        <v/>
      </c>
      <c r="G289" s="6" t="str">
        <f t="shared" si="347"/>
        <v/>
      </c>
      <c r="H289" s="6" t="str">
        <f t="shared" si="347"/>
        <v/>
      </c>
      <c r="I289" s="6" t="str">
        <f t="shared" si="347"/>
        <v/>
      </c>
      <c r="J289" s="6" t="str">
        <f t="shared" si="347"/>
        <v/>
      </c>
      <c r="K289" s="6" t="str">
        <f t="shared" si="347"/>
        <v/>
      </c>
      <c r="L289" s="6" t="str">
        <f t="shared" si="347"/>
        <v/>
      </c>
      <c r="M289" s="6"/>
      <c r="N289" s="41"/>
      <c r="O289" s="11" t="str">
        <f>IF(ISNA(VLOOKUP(N289,Table1[[ID]:[Last Name]],2,FALSE)),"",VLOOKUP(N289,Table1[[ID]:[Last Name]],2,FALSE))</f>
        <v/>
      </c>
      <c r="P289" s="24" t="str">
        <f>IF(ISNA(VLOOKUP(N289,Table1[[ID]:[Email2]],3,FALSE)),"",VLOOKUP(N289,Table1[[ID]:[Email2]],3,FALSE))</f>
        <v/>
      </c>
    </row>
    <row r="290" spans="1:16" x14ac:dyDescent="0.25">
      <c r="B290" s="17"/>
    </row>
    <row r="291" spans="1:16" x14ac:dyDescent="0.25">
      <c r="A291" t="str">
        <f t="shared" ref="A291:A296" si="348">$A$6</f>
        <v>Sunday April 10th</v>
      </c>
      <c r="B291" s="20" t="str">
        <f t="shared" ref="B291:B296" si="349">$B$277</f>
        <v>12:40pm - 1pm</v>
      </c>
      <c r="D291" s="38"/>
      <c r="E291" s="3" t="str">
        <f>IF(ISNA(VLOOKUP(D291,'Project Information'!$A$2:$K$59,2,FALSE)),"",VLOOKUP(D291,'Project Information'!$A$2:$K$59,2,FALSE))</f>
        <v/>
      </c>
      <c r="F291" s="3" t="str">
        <f>IF(ISNA(VLOOKUP(D291,'Project Information'!$A$2:$K$59,3,FALSE)),"",VLOOKUP(D291,'Project Information'!$A$2:$K$59,3,FALSE))</f>
        <v/>
      </c>
      <c r="G291" s="3" t="str">
        <f>IF(ISNA(VLOOKUP(D291,'Project Information'!$A$2:$K$59,4,FALSE)),"",VLOOKUP(D291,'Project Information'!$A$2:$K$59,4,FALSE))</f>
        <v/>
      </c>
      <c r="H291" s="3" t="str">
        <f>IF(ISNA(VLOOKUP(D291,'Project Information'!$A$2:$K$59,6,FALSE)),"",VLOOKUP(D291,'Project Information'!$A$2:$K$59,6,FALSE))</f>
        <v/>
      </c>
      <c r="I291" s="3" t="str">
        <f>IF(ISNA(VLOOKUP(D291,'Project Information'!$A$2:$K$59,7,FALSE)),"",VLOOKUP(D291,'Project Information'!$A$2:$K$59,7,FALSE))</f>
        <v/>
      </c>
      <c r="J291" s="3" t="str">
        <f>IF(ISNA(VLOOKUP(D291,'Project Information'!$A$2:$K$59,8,FALSE)),"",VLOOKUP(D291,'Project Information'!$A$2:$K$59,8,FALSE))</f>
        <v/>
      </c>
      <c r="K291" s="21" t="str">
        <f>IF(ISNA(VLOOKUP(D291,'Project Information'!$A$2:$K$59,10,FALSE)),"",VLOOKUP(D291,'Project Information'!$A$2:$K$59,10,FALSE))</f>
        <v/>
      </c>
      <c r="L291" s="3" t="str">
        <f>IF(ISNA(VLOOKUP(D291,'Project Information'!$A$2:$K$59,11,FALSE)),"",VLOOKUP(D291,'Project Information'!$A$2:$K$59,11,FALSE))</f>
        <v/>
      </c>
      <c r="M291" s="3"/>
      <c r="N291" s="39"/>
      <c r="O291" s="10" t="str">
        <f>IF(ISNA(VLOOKUP(N291,Table1[[ID]:[Last Name]],2,FALSE)),"",VLOOKUP(N291,Table1[[ID]:[Last Name]],2,FALSE))</f>
        <v/>
      </c>
      <c r="P291" s="23" t="str">
        <f>IF(ISNA(VLOOKUP(N291,Table1[[ID]:[Email2]],3,FALSE)),"",VLOOKUP(N291,Table1[[ID]:[Email2]],3,FALSE))</f>
        <v/>
      </c>
    </row>
    <row r="292" spans="1:16" x14ac:dyDescent="0.25">
      <c r="A292" t="str">
        <f t="shared" si="348"/>
        <v>Sunday April 10th</v>
      </c>
      <c r="B292" s="20" t="str">
        <f t="shared" si="349"/>
        <v>12:40pm - 1pm</v>
      </c>
      <c r="D292" s="4">
        <f>D291</f>
        <v>0</v>
      </c>
      <c r="E292" t="str">
        <f>E291</f>
        <v/>
      </c>
      <c r="F292" t="str">
        <f t="shared" ref="F292:L292" si="350">F291</f>
        <v/>
      </c>
      <c r="G292" t="str">
        <f t="shared" si="350"/>
        <v/>
      </c>
      <c r="H292" t="str">
        <f t="shared" si="350"/>
        <v/>
      </c>
      <c r="I292" t="str">
        <f t="shared" si="350"/>
        <v/>
      </c>
      <c r="J292" t="str">
        <f t="shared" si="350"/>
        <v/>
      </c>
      <c r="K292" t="str">
        <f t="shared" si="350"/>
        <v/>
      </c>
      <c r="L292" t="str">
        <f t="shared" si="350"/>
        <v/>
      </c>
      <c r="N292" s="40"/>
      <c r="O292" s="12" t="str">
        <f>IF(ISNA(VLOOKUP(N292,Table1[[ID]:[Last Name]],2,FALSE)),"",VLOOKUP(N292,Table1[[ID]:[Last Name]],2,FALSE))</f>
        <v/>
      </c>
      <c r="P292" s="22" t="str">
        <f>IF(ISNA(VLOOKUP(N292,Table1[[ID]:[Email2]],3,FALSE)),"",VLOOKUP(N292,Table1[[ID]:[Email2]],3,FALSE))</f>
        <v/>
      </c>
    </row>
    <row r="293" spans="1:16" x14ac:dyDescent="0.25">
      <c r="A293" t="str">
        <f t="shared" si="348"/>
        <v>Sunday April 10th</v>
      </c>
      <c r="B293" s="20" t="str">
        <f t="shared" si="349"/>
        <v>12:40pm - 1pm</v>
      </c>
      <c r="D293" s="4">
        <f t="shared" ref="D293:D295" si="351">D292</f>
        <v>0</v>
      </c>
      <c r="E293" t="str">
        <f t="shared" ref="E293:L295" si="352">E292</f>
        <v/>
      </c>
      <c r="F293" t="str">
        <f t="shared" si="352"/>
        <v/>
      </c>
      <c r="G293" t="str">
        <f t="shared" si="352"/>
        <v/>
      </c>
      <c r="H293" t="str">
        <f t="shared" si="352"/>
        <v/>
      </c>
      <c r="I293" t="str">
        <f t="shared" si="352"/>
        <v/>
      </c>
      <c r="J293" t="str">
        <f t="shared" si="352"/>
        <v/>
      </c>
      <c r="K293" t="str">
        <f t="shared" si="352"/>
        <v/>
      </c>
      <c r="L293" t="str">
        <f t="shared" si="352"/>
        <v/>
      </c>
      <c r="N293" s="40"/>
      <c r="O293" s="12" t="str">
        <f>IF(ISNA(VLOOKUP(N293,Table1[[ID]:[Last Name]],2,FALSE)),"",VLOOKUP(N293,Table1[[ID]:[Last Name]],2,FALSE))</f>
        <v/>
      </c>
      <c r="P293" s="22" t="str">
        <f>IF(ISNA(VLOOKUP(N293,Table1[[ID]:[Email2]],3,FALSE)),"",VLOOKUP(N293,Table1[[ID]:[Email2]],3,FALSE))</f>
        <v/>
      </c>
    </row>
    <row r="294" spans="1:16" x14ac:dyDescent="0.25">
      <c r="A294" t="str">
        <f t="shared" si="348"/>
        <v>Sunday April 10th</v>
      </c>
      <c r="B294" s="20" t="str">
        <f t="shared" si="349"/>
        <v>12:40pm - 1pm</v>
      </c>
      <c r="D294" s="4">
        <f t="shared" si="351"/>
        <v>0</v>
      </c>
      <c r="E294" t="str">
        <f t="shared" si="352"/>
        <v/>
      </c>
      <c r="F294" t="str">
        <f t="shared" si="352"/>
        <v/>
      </c>
      <c r="G294" t="str">
        <f t="shared" si="352"/>
        <v/>
      </c>
      <c r="H294" t="str">
        <f t="shared" si="352"/>
        <v/>
      </c>
      <c r="I294" t="str">
        <f t="shared" si="352"/>
        <v/>
      </c>
      <c r="J294" t="str">
        <f t="shared" si="352"/>
        <v/>
      </c>
      <c r="K294" t="str">
        <f t="shared" si="352"/>
        <v/>
      </c>
      <c r="L294" t="str">
        <f t="shared" si="352"/>
        <v/>
      </c>
      <c r="N294" s="40"/>
      <c r="O294" s="12" t="str">
        <f>IF(ISNA(VLOOKUP(N294,Table1[[ID]:[Last Name]],2,FALSE)),"",VLOOKUP(N294,Table1[[ID]:[Last Name]],2,FALSE))</f>
        <v/>
      </c>
      <c r="P294" s="22" t="str">
        <f>IF(ISNA(VLOOKUP(N294,Table1[[ID]:[Email2]],3,FALSE)),"",VLOOKUP(N294,Table1[[ID]:[Email2]],3,FALSE))</f>
        <v/>
      </c>
    </row>
    <row r="295" spans="1:16" x14ac:dyDescent="0.25">
      <c r="A295" t="str">
        <f t="shared" si="348"/>
        <v>Sunday April 10th</v>
      </c>
      <c r="B295" s="20" t="str">
        <f t="shared" si="349"/>
        <v>12:40pm - 1pm</v>
      </c>
      <c r="D295" s="4">
        <f t="shared" si="351"/>
        <v>0</v>
      </c>
      <c r="E295" t="str">
        <f t="shared" si="352"/>
        <v/>
      </c>
      <c r="F295" t="str">
        <f t="shared" si="352"/>
        <v/>
      </c>
      <c r="G295" t="str">
        <f t="shared" si="352"/>
        <v/>
      </c>
      <c r="H295" t="str">
        <f t="shared" si="352"/>
        <v/>
      </c>
      <c r="I295" t="str">
        <f t="shared" si="352"/>
        <v/>
      </c>
      <c r="J295" t="str">
        <f t="shared" si="352"/>
        <v/>
      </c>
      <c r="K295" t="str">
        <f t="shared" si="352"/>
        <v/>
      </c>
      <c r="L295" t="str">
        <f t="shared" si="352"/>
        <v/>
      </c>
      <c r="N295" s="40"/>
      <c r="O295" s="12" t="str">
        <f>IF(ISNA(VLOOKUP(N295,Table1[[ID]:[Last Name]],2,FALSE)),"",VLOOKUP(N295,Table1[[ID]:[Last Name]],2,FALSE))</f>
        <v/>
      </c>
      <c r="P295" s="22" t="str">
        <f>IF(ISNA(VLOOKUP(N295,Table1[[ID]:[Email2]],3,FALSE)),"",VLOOKUP(N295,Table1[[ID]:[Email2]],3,FALSE))</f>
        <v/>
      </c>
    </row>
    <row r="296" spans="1:16" x14ac:dyDescent="0.25">
      <c r="A296" t="str">
        <f t="shared" si="348"/>
        <v>Sunday April 10th</v>
      </c>
      <c r="B296" s="20" t="str">
        <f t="shared" si="349"/>
        <v>12:40pm - 1pm</v>
      </c>
      <c r="D296" s="5">
        <f>D291</f>
        <v>0</v>
      </c>
      <c r="E296" s="6" t="str">
        <f>E291</f>
        <v/>
      </c>
      <c r="F296" s="6" t="str">
        <f t="shared" ref="F296:L296" si="353">F291</f>
        <v/>
      </c>
      <c r="G296" s="6" t="str">
        <f t="shared" si="353"/>
        <v/>
      </c>
      <c r="H296" s="6" t="str">
        <f t="shared" si="353"/>
        <v/>
      </c>
      <c r="I296" s="6" t="str">
        <f t="shared" si="353"/>
        <v/>
      </c>
      <c r="J296" s="6" t="str">
        <f t="shared" si="353"/>
        <v/>
      </c>
      <c r="K296" s="6" t="str">
        <f t="shared" si="353"/>
        <v/>
      </c>
      <c r="L296" s="6" t="str">
        <f t="shared" si="353"/>
        <v/>
      </c>
      <c r="M296" s="6"/>
      <c r="N296" s="41"/>
      <c r="O296" s="11" t="str">
        <f>IF(ISNA(VLOOKUP(N296,Table1[[ID]:[Last Name]],2,FALSE)),"",VLOOKUP(N296,Table1[[ID]:[Last Name]],2,FALSE))</f>
        <v/>
      </c>
      <c r="P296" s="24" t="str">
        <f>IF(ISNA(VLOOKUP(N296,Table1[[ID]:[Email2]],3,FALSE)),"",VLOOKUP(N296,Table1[[ID]:[Email2]],3,FALSE))</f>
        <v/>
      </c>
    </row>
    <row r="297" spans="1:16" x14ac:dyDescent="0.25">
      <c r="B297" s="17"/>
    </row>
    <row r="298" spans="1:16" x14ac:dyDescent="0.25">
      <c r="A298" t="str">
        <f t="shared" ref="A298:A303" si="354">$A$6</f>
        <v>Sunday April 10th</v>
      </c>
      <c r="B298" s="20" t="str">
        <f t="shared" ref="B298:B303" si="355">$B$277</f>
        <v>12:40pm - 1pm</v>
      </c>
      <c r="D298" s="38"/>
      <c r="E298" s="3" t="str">
        <f>IF(ISNA(VLOOKUP(D298,'Project Information'!$A$2:$K$59,2,FALSE)),"",VLOOKUP(D298,'Project Information'!$A$2:$K$59,2,FALSE))</f>
        <v/>
      </c>
      <c r="F298" s="3" t="str">
        <f>IF(ISNA(VLOOKUP(D298,'Project Information'!$A$2:$K$59,3,FALSE)),"",VLOOKUP(D298,'Project Information'!$A$2:$K$59,3,FALSE))</f>
        <v/>
      </c>
      <c r="G298" s="3" t="str">
        <f>IF(ISNA(VLOOKUP(D298,'Project Information'!$A$2:$K$59,4,FALSE)),"",VLOOKUP(D298,'Project Information'!$A$2:$K$59,4,FALSE))</f>
        <v/>
      </c>
      <c r="H298" s="3" t="str">
        <f>IF(ISNA(VLOOKUP(D298,'Project Information'!$A$2:$K$59,6,FALSE)),"",VLOOKUP(D298,'Project Information'!$A$2:$K$59,6,FALSE))</f>
        <v/>
      </c>
      <c r="I298" s="3" t="str">
        <f>IF(ISNA(VLOOKUP(D298,'Project Information'!$A$2:$K$59,7,FALSE)),"",VLOOKUP(D298,'Project Information'!$A$2:$K$59,7,FALSE))</f>
        <v/>
      </c>
      <c r="J298" s="3" t="str">
        <f>IF(ISNA(VLOOKUP(D298,'Project Information'!$A$2:$K$59,8,FALSE)),"",VLOOKUP(D298,'Project Information'!$A$2:$K$59,8,FALSE))</f>
        <v/>
      </c>
      <c r="K298" s="21" t="str">
        <f>IF(ISNA(VLOOKUP(D298,'Project Information'!$A$2:$K$59,10,FALSE)),"",VLOOKUP(D298,'Project Information'!$A$2:$K$59,10,FALSE))</f>
        <v/>
      </c>
      <c r="L298" s="3" t="str">
        <f>IF(ISNA(VLOOKUP(D298,'Project Information'!$A$2:$K$59,11,FALSE)),"",VLOOKUP(D298,'Project Information'!$A$2:$K$59,11,FALSE))</f>
        <v/>
      </c>
      <c r="M298" s="3"/>
      <c r="N298" s="39"/>
      <c r="O298" s="10" t="str">
        <f>IF(ISNA(VLOOKUP(N298,Table1[[ID]:[Last Name]],2,FALSE)),"",VLOOKUP(N298,Table1[[ID]:[Last Name]],2,FALSE))</f>
        <v/>
      </c>
      <c r="P298" s="23" t="str">
        <f>IF(ISNA(VLOOKUP(N298,Table1[[ID]:[Email2]],3,FALSE)),"",VLOOKUP(N298,Table1[[ID]:[Email2]],3,FALSE))</f>
        <v/>
      </c>
    </row>
    <row r="299" spans="1:16" x14ac:dyDescent="0.25">
      <c r="A299" t="str">
        <f t="shared" si="354"/>
        <v>Sunday April 10th</v>
      </c>
      <c r="B299" s="20" t="str">
        <f t="shared" si="355"/>
        <v>12:40pm - 1pm</v>
      </c>
      <c r="D299" s="4">
        <f>D298</f>
        <v>0</v>
      </c>
      <c r="E299" t="str">
        <f>E298</f>
        <v/>
      </c>
      <c r="F299" t="str">
        <f t="shared" ref="F299:L299" si="356">F298</f>
        <v/>
      </c>
      <c r="G299" t="str">
        <f t="shared" si="356"/>
        <v/>
      </c>
      <c r="H299" t="str">
        <f t="shared" si="356"/>
        <v/>
      </c>
      <c r="I299" t="str">
        <f t="shared" si="356"/>
        <v/>
      </c>
      <c r="J299" t="str">
        <f t="shared" si="356"/>
        <v/>
      </c>
      <c r="K299" t="str">
        <f t="shared" si="356"/>
        <v/>
      </c>
      <c r="L299" t="str">
        <f t="shared" si="356"/>
        <v/>
      </c>
      <c r="N299" s="40"/>
      <c r="O299" s="12" t="str">
        <f>IF(ISNA(VLOOKUP(N299,Table1[[ID]:[Last Name]],2,FALSE)),"",VLOOKUP(N299,Table1[[ID]:[Last Name]],2,FALSE))</f>
        <v/>
      </c>
      <c r="P299" s="22" t="str">
        <f>IF(ISNA(VLOOKUP(N299,Table1[[ID]:[Email2]],3,FALSE)),"",VLOOKUP(N299,Table1[[ID]:[Email2]],3,FALSE))</f>
        <v/>
      </c>
    </row>
    <row r="300" spans="1:16" x14ac:dyDescent="0.25">
      <c r="A300" t="str">
        <f t="shared" si="354"/>
        <v>Sunday April 10th</v>
      </c>
      <c r="B300" s="20" t="str">
        <f t="shared" si="355"/>
        <v>12:40pm - 1pm</v>
      </c>
      <c r="D300" s="4">
        <f t="shared" ref="D300:D302" si="357">D299</f>
        <v>0</v>
      </c>
      <c r="E300" t="str">
        <f t="shared" ref="E300:L302" si="358">E299</f>
        <v/>
      </c>
      <c r="F300" t="str">
        <f t="shared" si="358"/>
        <v/>
      </c>
      <c r="G300" t="str">
        <f t="shared" si="358"/>
        <v/>
      </c>
      <c r="H300" t="str">
        <f t="shared" si="358"/>
        <v/>
      </c>
      <c r="I300" t="str">
        <f t="shared" si="358"/>
        <v/>
      </c>
      <c r="J300" t="str">
        <f t="shared" si="358"/>
        <v/>
      </c>
      <c r="K300" t="str">
        <f t="shared" si="358"/>
        <v/>
      </c>
      <c r="L300" t="str">
        <f t="shared" si="358"/>
        <v/>
      </c>
      <c r="N300" s="40"/>
      <c r="O300" s="12" t="str">
        <f>IF(ISNA(VLOOKUP(N300,Table1[[ID]:[Last Name]],2,FALSE)),"",VLOOKUP(N300,Table1[[ID]:[Last Name]],2,FALSE))</f>
        <v/>
      </c>
      <c r="P300" s="22" t="str">
        <f>IF(ISNA(VLOOKUP(N300,Table1[[ID]:[Email2]],3,FALSE)),"",VLOOKUP(N300,Table1[[ID]:[Email2]],3,FALSE))</f>
        <v/>
      </c>
    </row>
    <row r="301" spans="1:16" x14ac:dyDescent="0.25">
      <c r="A301" t="str">
        <f t="shared" si="354"/>
        <v>Sunday April 10th</v>
      </c>
      <c r="B301" s="20" t="str">
        <f t="shared" si="355"/>
        <v>12:40pm - 1pm</v>
      </c>
      <c r="D301" s="4">
        <f t="shared" si="357"/>
        <v>0</v>
      </c>
      <c r="E301" t="str">
        <f t="shared" si="358"/>
        <v/>
      </c>
      <c r="F301" t="str">
        <f t="shared" si="358"/>
        <v/>
      </c>
      <c r="G301" t="str">
        <f t="shared" si="358"/>
        <v/>
      </c>
      <c r="H301" t="str">
        <f t="shared" si="358"/>
        <v/>
      </c>
      <c r="I301" t="str">
        <f t="shared" si="358"/>
        <v/>
      </c>
      <c r="J301" t="str">
        <f t="shared" si="358"/>
        <v/>
      </c>
      <c r="K301" t="str">
        <f t="shared" si="358"/>
        <v/>
      </c>
      <c r="L301" t="str">
        <f t="shared" si="358"/>
        <v/>
      </c>
      <c r="N301" s="40"/>
      <c r="O301" s="12" t="str">
        <f>IF(ISNA(VLOOKUP(N301,Table1[[ID]:[Last Name]],2,FALSE)),"",VLOOKUP(N301,Table1[[ID]:[Last Name]],2,FALSE))</f>
        <v/>
      </c>
      <c r="P301" s="22" t="str">
        <f>IF(ISNA(VLOOKUP(N301,Table1[[ID]:[Email2]],3,FALSE)),"",VLOOKUP(N301,Table1[[ID]:[Email2]],3,FALSE))</f>
        <v/>
      </c>
    </row>
    <row r="302" spans="1:16" x14ac:dyDescent="0.25">
      <c r="A302" t="str">
        <f t="shared" si="354"/>
        <v>Sunday April 10th</v>
      </c>
      <c r="B302" s="20" t="str">
        <f t="shared" si="355"/>
        <v>12:40pm - 1pm</v>
      </c>
      <c r="D302" s="4">
        <f t="shared" si="357"/>
        <v>0</v>
      </c>
      <c r="E302" t="str">
        <f t="shared" si="358"/>
        <v/>
      </c>
      <c r="F302" t="str">
        <f t="shared" si="358"/>
        <v/>
      </c>
      <c r="G302" t="str">
        <f t="shared" si="358"/>
        <v/>
      </c>
      <c r="H302" t="str">
        <f t="shared" si="358"/>
        <v/>
      </c>
      <c r="I302" t="str">
        <f t="shared" si="358"/>
        <v/>
      </c>
      <c r="J302" t="str">
        <f t="shared" si="358"/>
        <v/>
      </c>
      <c r="K302" t="str">
        <f t="shared" si="358"/>
        <v/>
      </c>
      <c r="L302" t="str">
        <f t="shared" si="358"/>
        <v/>
      </c>
      <c r="N302" s="40"/>
      <c r="O302" s="12" t="str">
        <f>IF(ISNA(VLOOKUP(N302,Table1[[ID]:[Last Name]],2,FALSE)),"",VLOOKUP(N302,Table1[[ID]:[Last Name]],2,FALSE))</f>
        <v/>
      </c>
      <c r="P302" s="22" t="str">
        <f>IF(ISNA(VLOOKUP(N302,Table1[[ID]:[Email2]],3,FALSE)),"",VLOOKUP(N302,Table1[[ID]:[Email2]],3,FALSE))</f>
        <v/>
      </c>
    </row>
    <row r="303" spans="1:16" x14ac:dyDescent="0.25">
      <c r="A303" t="str">
        <f t="shared" si="354"/>
        <v>Sunday April 10th</v>
      </c>
      <c r="B303" s="20" t="str">
        <f t="shared" si="355"/>
        <v>12:40pm - 1pm</v>
      </c>
      <c r="D303" s="5">
        <f>D298</f>
        <v>0</v>
      </c>
      <c r="E303" s="6" t="str">
        <f>E298</f>
        <v/>
      </c>
      <c r="F303" s="6" t="str">
        <f t="shared" ref="F303:L303" si="359">F298</f>
        <v/>
      </c>
      <c r="G303" s="6" t="str">
        <f t="shared" si="359"/>
        <v/>
      </c>
      <c r="H303" s="6" t="str">
        <f t="shared" si="359"/>
        <v/>
      </c>
      <c r="I303" s="6" t="str">
        <f t="shared" si="359"/>
        <v/>
      </c>
      <c r="J303" s="6" t="str">
        <f t="shared" si="359"/>
        <v/>
      </c>
      <c r="K303" s="6" t="str">
        <f t="shared" si="359"/>
        <v/>
      </c>
      <c r="L303" s="6" t="str">
        <f t="shared" si="359"/>
        <v/>
      </c>
      <c r="M303" s="6"/>
      <c r="N303" s="41"/>
      <c r="O303" s="11" t="str">
        <f>IF(ISNA(VLOOKUP(N303,Table1[[ID]:[Last Name]],2,FALSE)),"",VLOOKUP(N303,Table1[[ID]:[Last Name]],2,FALSE))</f>
        <v/>
      </c>
      <c r="P303" s="24" t="str">
        <f>IF(ISNA(VLOOKUP(N303,Table1[[ID]:[Email2]],3,FALSE)),"",VLOOKUP(N303,Table1[[ID]:[Email2]],3,FALSE))</f>
        <v/>
      </c>
    </row>
    <row r="304" spans="1:16" x14ac:dyDescent="0.25">
      <c r="B304" s="17"/>
    </row>
    <row r="305" spans="1:16" x14ac:dyDescent="0.25">
      <c r="A305" t="str">
        <f t="shared" ref="A305:A310" si="360">$A$6</f>
        <v>Sunday April 10th</v>
      </c>
      <c r="B305" s="20" t="str">
        <f t="shared" ref="B305:B310" si="361">$B$277</f>
        <v>12:40pm - 1pm</v>
      </c>
      <c r="D305" s="38"/>
      <c r="E305" s="3" t="str">
        <f>IF(ISNA(VLOOKUP(D305,'Project Information'!$A$2:$K$59,2,FALSE)),"",VLOOKUP(D305,'Project Information'!$A$2:$K$59,2,FALSE))</f>
        <v/>
      </c>
      <c r="F305" s="3" t="str">
        <f>IF(ISNA(VLOOKUP(D305,'Project Information'!$A$2:$K$59,3,FALSE)),"",VLOOKUP(D305,'Project Information'!$A$2:$K$59,3,FALSE))</f>
        <v/>
      </c>
      <c r="G305" s="3" t="str">
        <f>IF(ISNA(VLOOKUP(D305,'Project Information'!$A$2:$K$59,4,FALSE)),"",VLOOKUP(D305,'Project Information'!$A$2:$K$59,4,FALSE))</f>
        <v/>
      </c>
      <c r="H305" s="3" t="str">
        <f>IF(ISNA(VLOOKUP(D305,'Project Information'!$A$2:$K$59,6,FALSE)),"",VLOOKUP(D305,'Project Information'!$A$2:$K$59,6,FALSE))</f>
        <v/>
      </c>
      <c r="I305" s="3" t="str">
        <f>IF(ISNA(VLOOKUP(D305,'Project Information'!$A$2:$K$59,7,FALSE)),"",VLOOKUP(D305,'Project Information'!$A$2:$K$59,7,FALSE))</f>
        <v/>
      </c>
      <c r="J305" s="3" t="str">
        <f>IF(ISNA(VLOOKUP(D305,'Project Information'!$A$2:$K$59,8,FALSE)),"",VLOOKUP(D305,'Project Information'!$A$2:$K$59,8,FALSE))</f>
        <v/>
      </c>
      <c r="K305" s="21" t="str">
        <f>IF(ISNA(VLOOKUP(D305,'Project Information'!$A$2:$K$59,10,FALSE)),"",VLOOKUP(D305,'Project Information'!$A$2:$K$59,10,FALSE))</f>
        <v/>
      </c>
      <c r="L305" s="3" t="str">
        <f>IF(ISNA(VLOOKUP(D305,'Project Information'!$A$2:$K$59,11,FALSE)),"",VLOOKUP(D305,'Project Information'!$A$2:$K$59,11,FALSE))</f>
        <v/>
      </c>
      <c r="M305" s="3"/>
      <c r="N305" s="39"/>
      <c r="O305" s="10" t="str">
        <f>IF(ISNA(VLOOKUP(N305,Table1[[ID]:[Last Name]],2,FALSE)),"",VLOOKUP(N305,Table1[[ID]:[Last Name]],2,FALSE))</f>
        <v/>
      </c>
      <c r="P305" s="23" t="str">
        <f>IF(ISNA(VLOOKUP(N305,Table1[[ID]:[Email2]],3,FALSE)),"",VLOOKUP(N305,Table1[[ID]:[Email2]],3,FALSE))</f>
        <v/>
      </c>
    </row>
    <row r="306" spans="1:16" x14ac:dyDescent="0.25">
      <c r="A306" t="str">
        <f t="shared" si="360"/>
        <v>Sunday April 10th</v>
      </c>
      <c r="B306" s="20" t="str">
        <f t="shared" si="361"/>
        <v>12:40pm - 1pm</v>
      </c>
      <c r="D306" s="4">
        <f>D305</f>
        <v>0</v>
      </c>
      <c r="E306" t="str">
        <f>E305</f>
        <v/>
      </c>
      <c r="F306" t="str">
        <f t="shared" ref="F306:F309" si="362">F305</f>
        <v/>
      </c>
      <c r="G306" t="str">
        <f t="shared" ref="G306:G309" si="363">G305</f>
        <v/>
      </c>
      <c r="H306" t="str">
        <f t="shared" ref="H306:H309" si="364">H305</f>
        <v/>
      </c>
      <c r="I306" t="str">
        <f t="shared" ref="I306:I309" si="365">I305</f>
        <v/>
      </c>
      <c r="J306" t="str">
        <f t="shared" ref="J306:J309" si="366">J305</f>
        <v/>
      </c>
      <c r="K306" t="str">
        <f t="shared" ref="K306:K309" si="367">K305</f>
        <v/>
      </c>
      <c r="L306" t="str">
        <f t="shared" ref="L306:L309" si="368">L305</f>
        <v/>
      </c>
      <c r="N306" s="40"/>
      <c r="O306" s="12" t="str">
        <f>IF(ISNA(VLOOKUP(N306,Table1[[ID]:[Last Name]],2,FALSE)),"",VLOOKUP(N306,Table1[[ID]:[Last Name]],2,FALSE))</f>
        <v/>
      </c>
      <c r="P306" s="22" t="str">
        <f>IF(ISNA(VLOOKUP(N306,Table1[[ID]:[Email2]],3,FALSE)),"",VLOOKUP(N306,Table1[[ID]:[Email2]],3,FALSE))</f>
        <v/>
      </c>
    </row>
    <row r="307" spans="1:16" x14ac:dyDescent="0.25">
      <c r="A307" t="str">
        <f t="shared" si="360"/>
        <v>Sunday April 10th</v>
      </c>
      <c r="B307" s="20" t="str">
        <f t="shared" si="361"/>
        <v>12:40pm - 1pm</v>
      </c>
      <c r="D307" s="4">
        <f t="shared" ref="D307:D309" si="369">D306</f>
        <v>0</v>
      </c>
      <c r="E307" t="str">
        <f t="shared" ref="E307:E309" si="370">E306</f>
        <v/>
      </c>
      <c r="F307" t="str">
        <f t="shared" si="362"/>
        <v/>
      </c>
      <c r="G307" t="str">
        <f t="shared" si="363"/>
        <v/>
      </c>
      <c r="H307" t="str">
        <f t="shared" si="364"/>
        <v/>
      </c>
      <c r="I307" t="str">
        <f t="shared" si="365"/>
        <v/>
      </c>
      <c r="J307" t="str">
        <f t="shared" si="366"/>
        <v/>
      </c>
      <c r="K307" t="str">
        <f t="shared" si="367"/>
        <v/>
      </c>
      <c r="L307" t="str">
        <f t="shared" si="368"/>
        <v/>
      </c>
      <c r="N307" s="40"/>
      <c r="O307" s="12" t="str">
        <f>IF(ISNA(VLOOKUP(N307,Table1[[ID]:[Last Name]],2,FALSE)),"",VLOOKUP(N307,Table1[[ID]:[Last Name]],2,FALSE))</f>
        <v/>
      </c>
      <c r="P307" s="22" t="str">
        <f>IF(ISNA(VLOOKUP(N307,Table1[[ID]:[Email2]],3,FALSE)),"",VLOOKUP(N307,Table1[[ID]:[Email2]],3,FALSE))</f>
        <v/>
      </c>
    </row>
    <row r="308" spans="1:16" x14ac:dyDescent="0.25">
      <c r="A308" t="str">
        <f t="shared" si="360"/>
        <v>Sunday April 10th</v>
      </c>
      <c r="B308" s="20" t="str">
        <f t="shared" si="361"/>
        <v>12:40pm - 1pm</v>
      </c>
      <c r="D308" s="4">
        <f t="shared" si="369"/>
        <v>0</v>
      </c>
      <c r="E308" t="str">
        <f t="shared" si="370"/>
        <v/>
      </c>
      <c r="F308" t="str">
        <f t="shared" si="362"/>
        <v/>
      </c>
      <c r="G308" t="str">
        <f t="shared" si="363"/>
        <v/>
      </c>
      <c r="H308" t="str">
        <f t="shared" si="364"/>
        <v/>
      </c>
      <c r="I308" t="str">
        <f t="shared" si="365"/>
        <v/>
      </c>
      <c r="J308" t="str">
        <f t="shared" si="366"/>
        <v/>
      </c>
      <c r="K308" t="str">
        <f t="shared" si="367"/>
        <v/>
      </c>
      <c r="L308" t="str">
        <f t="shared" si="368"/>
        <v/>
      </c>
      <c r="N308" s="40"/>
      <c r="O308" s="12" t="str">
        <f>IF(ISNA(VLOOKUP(N308,Table1[[ID]:[Last Name]],2,FALSE)),"",VLOOKUP(N308,Table1[[ID]:[Last Name]],2,FALSE))</f>
        <v/>
      </c>
      <c r="P308" s="22" t="str">
        <f>IF(ISNA(VLOOKUP(N308,Table1[[ID]:[Email2]],3,FALSE)),"",VLOOKUP(N308,Table1[[ID]:[Email2]],3,FALSE))</f>
        <v/>
      </c>
    </row>
    <row r="309" spans="1:16" x14ac:dyDescent="0.25">
      <c r="A309" t="str">
        <f t="shared" si="360"/>
        <v>Sunday April 10th</v>
      </c>
      <c r="B309" s="20" t="str">
        <f t="shared" si="361"/>
        <v>12:40pm - 1pm</v>
      </c>
      <c r="D309" s="4">
        <f t="shared" si="369"/>
        <v>0</v>
      </c>
      <c r="E309" t="str">
        <f t="shared" si="370"/>
        <v/>
      </c>
      <c r="F309" t="str">
        <f t="shared" si="362"/>
        <v/>
      </c>
      <c r="G309" t="str">
        <f t="shared" si="363"/>
        <v/>
      </c>
      <c r="H309" t="str">
        <f t="shared" si="364"/>
        <v/>
      </c>
      <c r="I309" t="str">
        <f t="shared" si="365"/>
        <v/>
      </c>
      <c r="J309" t="str">
        <f t="shared" si="366"/>
        <v/>
      </c>
      <c r="K309" t="str">
        <f t="shared" si="367"/>
        <v/>
      </c>
      <c r="L309" t="str">
        <f t="shared" si="368"/>
        <v/>
      </c>
      <c r="N309" s="40"/>
      <c r="O309" s="12" t="str">
        <f>IF(ISNA(VLOOKUP(N309,Table1[[ID]:[Last Name]],2,FALSE)),"",VLOOKUP(N309,Table1[[ID]:[Last Name]],2,FALSE))</f>
        <v/>
      </c>
      <c r="P309" s="22" t="str">
        <f>IF(ISNA(VLOOKUP(N309,Table1[[ID]:[Email2]],3,FALSE)),"",VLOOKUP(N309,Table1[[ID]:[Email2]],3,FALSE))</f>
        <v/>
      </c>
    </row>
    <row r="310" spans="1:16" x14ac:dyDescent="0.25">
      <c r="A310" t="str">
        <f t="shared" si="360"/>
        <v>Sunday April 10th</v>
      </c>
      <c r="B310" s="20" t="str">
        <f t="shared" si="361"/>
        <v>12:40pm - 1pm</v>
      </c>
      <c r="D310" s="5">
        <f>D305</f>
        <v>0</v>
      </c>
      <c r="E310" s="6" t="str">
        <f>E305</f>
        <v/>
      </c>
      <c r="F310" s="6" t="str">
        <f t="shared" ref="F310:L310" si="371">F305</f>
        <v/>
      </c>
      <c r="G310" s="6" t="str">
        <f t="shared" si="371"/>
        <v/>
      </c>
      <c r="H310" s="6" t="str">
        <f t="shared" si="371"/>
        <v/>
      </c>
      <c r="I310" s="6" t="str">
        <f t="shared" si="371"/>
        <v/>
      </c>
      <c r="J310" s="6" t="str">
        <f t="shared" si="371"/>
        <v/>
      </c>
      <c r="K310" s="6" t="str">
        <f t="shared" si="371"/>
        <v/>
      </c>
      <c r="L310" s="6" t="str">
        <f t="shared" si="371"/>
        <v/>
      </c>
      <c r="M310" s="6"/>
      <c r="N310" s="41"/>
      <c r="O310" s="11" t="str">
        <f>IF(ISNA(VLOOKUP(N310,Table1[[ID]:[Last Name]],2,FALSE)),"",VLOOKUP(N310,Table1[[ID]:[Last Name]],2,FALSE))</f>
        <v/>
      </c>
      <c r="P310" s="24" t="str">
        <f>IF(ISNA(VLOOKUP(N310,Table1[[ID]:[Email2]],3,FALSE)),"",VLOOKUP(N310,Table1[[ID]:[Email2]],3,FALSE))</f>
        <v/>
      </c>
    </row>
    <row r="311" spans="1:16" x14ac:dyDescent="0.25">
      <c r="B311" s="17"/>
    </row>
    <row r="312" spans="1:16" x14ac:dyDescent="0.25">
      <c r="A312" t="str">
        <f t="shared" ref="A312:A317" si="372">$A$6</f>
        <v>Sunday April 10th</v>
      </c>
      <c r="B312" s="20" t="str">
        <f t="shared" ref="B312:B317" si="373">$B$277</f>
        <v>12:40pm - 1pm</v>
      </c>
      <c r="D312" s="38"/>
      <c r="E312" s="3" t="str">
        <f>IF(ISNA(VLOOKUP(D312,'Project Information'!$A$2:$K$59,2,FALSE)),"",VLOOKUP(D312,'Project Information'!$A$2:$K$59,2,FALSE))</f>
        <v/>
      </c>
      <c r="F312" s="3" t="str">
        <f>IF(ISNA(VLOOKUP(D312,'Project Information'!$A$2:$K$59,3,FALSE)),"",VLOOKUP(D312,'Project Information'!$A$2:$K$59,3,FALSE))</f>
        <v/>
      </c>
      <c r="G312" s="3" t="str">
        <f>IF(ISNA(VLOOKUP(D312,'Project Information'!$A$2:$K$59,4,FALSE)),"",VLOOKUP(D312,'Project Information'!$A$2:$K$59,4,FALSE))</f>
        <v/>
      </c>
      <c r="H312" s="3" t="str">
        <f>IF(ISNA(VLOOKUP(D312,'Project Information'!$A$2:$K$59,6,FALSE)),"",VLOOKUP(D312,'Project Information'!$A$2:$K$59,6,FALSE))</f>
        <v/>
      </c>
      <c r="I312" s="3" t="str">
        <f>IF(ISNA(VLOOKUP(D312,'Project Information'!$A$2:$K$59,7,FALSE)),"",VLOOKUP(D312,'Project Information'!$A$2:$K$59,7,FALSE))</f>
        <v/>
      </c>
      <c r="J312" s="3" t="str">
        <f>IF(ISNA(VLOOKUP(D312,'Project Information'!$A$2:$K$59,8,FALSE)),"",VLOOKUP(D312,'Project Information'!$A$2:$K$59,8,FALSE))</f>
        <v/>
      </c>
      <c r="K312" s="21" t="str">
        <f>IF(ISNA(VLOOKUP(D312,'Project Information'!$A$2:$K$59,10,FALSE)),"",VLOOKUP(D312,'Project Information'!$A$2:$K$59,10,FALSE))</f>
        <v/>
      </c>
      <c r="L312" s="3" t="str">
        <f>IF(ISNA(VLOOKUP(D312,'Project Information'!$A$2:$K$59,11,FALSE)),"",VLOOKUP(D312,'Project Information'!$A$2:$K$59,11,FALSE))</f>
        <v/>
      </c>
      <c r="M312" s="3"/>
      <c r="N312" s="39"/>
      <c r="O312" s="10" t="str">
        <f>IF(ISNA(VLOOKUP(N312,Table1[[ID]:[Last Name]],2,FALSE)),"",VLOOKUP(N312,Table1[[ID]:[Last Name]],2,FALSE))</f>
        <v/>
      </c>
      <c r="P312" s="23" t="str">
        <f>IF(ISNA(VLOOKUP(N312,Table1[[ID]:[Email2]],3,FALSE)),"",VLOOKUP(N312,Table1[[ID]:[Email2]],3,FALSE))</f>
        <v/>
      </c>
    </row>
    <row r="313" spans="1:16" x14ac:dyDescent="0.25">
      <c r="A313" t="str">
        <f t="shared" si="372"/>
        <v>Sunday April 10th</v>
      </c>
      <c r="B313" s="20" t="str">
        <f t="shared" si="373"/>
        <v>12:40pm - 1pm</v>
      </c>
      <c r="D313" s="4">
        <f>D312</f>
        <v>0</v>
      </c>
      <c r="E313" t="str">
        <f>E312</f>
        <v/>
      </c>
      <c r="F313" t="str">
        <f t="shared" ref="F313:F316" si="374">F312</f>
        <v/>
      </c>
      <c r="G313" t="str">
        <f t="shared" ref="G313:G316" si="375">G312</f>
        <v/>
      </c>
      <c r="H313" t="str">
        <f t="shared" ref="H313:H316" si="376">H312</f>
        <v/>
      </c>
      <c r="I313" t="str">
        <f t="shared" ref="I313:I316" si="377">I312</f>
        <v/>
      </c>
      <c r="J313" t="str">
        <f t="shared" ref="J313:J316" si="378">J312</f>
        <v/>
      </c>
      <c r="K313" t="str">
        <f t="shared" ref="K313:K316" si="379">K312</f>
        <v/>
      </c>
      <c r="L313" t="str">
        <f t="shared" ref="L313:L316" si="380">L312</f>
        <v/>
      </c>
      <c r="N313" s="40"/>
      <c r="O313" s="12" t="str">
        <f>IF(ISNA(VLOOKUP(N313,Table1[[ID]:[Last Name]],2,FALSE)),"",VLOOKUP(N313,Table1[[ID]:[Last Name]],2,FALSE))</f>
        <v/>
      </c>
      <c r="P313" s="22" t="str">
        <f>IF(ISNA(VLOOKUP(N313,Table1[[ID]:[Email2]],3,FALSE)),"",VLOOKUP(N313,Table1[[ID]:[Email2]],3,FALSE))</f>
        <v/>
      </c>
    </row>
    <row r="314" spans="1:16" x14ac:dyDescent="0.25">
      <c r="A314" t="str">
        <f t="shared" si="372"/>
        <v>Sunday April 10th</v>
      </c>
      <c r="B314" s="20" t="str">
        <f t="shared" si="373"/>
        <v>12:40pm - 1pm</v>
      </c>
      <c r="D314" s="4">
        <f t="shared" ref="D314:D316" si="381">D313</f>
        <v>0</v>
      </c>
      <c r="E314" t="str">
        <f t="shared" ref="E314:E316" si="382">E313</f>
        <v/>
      </c>
      <c r="F314" t="str">
        <f t="shared" si="374"/>
        <v/>
      </c>
      <c r="G314" t="str">
        <f t="shared" si="375"/>
        <v/>
      </c>
      <c r="H314" t="str">
        <f t="shared" si="376"/>
        <v/>
      </c>
      <c r="I314" t="str">
        <f t="shared" si="377"/>
        <v/>
      </c>
      <c r="J314" t="str">
        <f t="shared" si="378"/>
        <v/>
      </c>
      <c r="K314" t="str">
        <f t="shared" si="379"/>
        <v/>
      </c>
      <c r="L314" t="str">
        <f t="shared" si="380"/>
        <v/>
      </c>
      <c r="N314" s="40"/>
      <c r="O314" s="12" t="str">
        <f>IF(ISNA(VLOOKUP(N314,Table1[[ID]:[Last Name]],2,FALSE)),"",VLOOKUP(N314,Table1[[ID]:[Last Name]],2,FALSE))</f>
        <v/>
      </c>
      <c r="P314" s="22" t="str">
        <f>IF(ISNA(VLOOKUP(N314,Table1[[ID]:[Email2]],3,FALSE)),"",VLOOKUP(N314,Table1[[ID]:[Email2]],3,FALSE))</f>
        <v/>
      </c>
    </row>
    <row r="315" spans="1:16" x14ac:dyDescent="0.25">
      <c r="A315" t="str">
        <f t="shared" si="372"/>
        <v>Sunday April 10th</v>
      </c>
      <c r="B315" s="20" t="str">
        <f t="shared" si="373"/>
        <v>12:40pm - 1pm</v>
      </c>
      <c r="D315" s="4">
        <f t="shared" si="381"/>
        <v>0</v>
      </c>
      <c r="E315" t="str">
        <f t="shared" si="382"/>
        <v/>
      </c>
      <c r="F315" t="str">
        <f t="shared" si="374"/>
        <v/>
      </c>
      <c r="G315" t="str">
        <f t="shared" si="375"/>
        <v/>
      </c>
      <c r="H315" t="str">
        <f t="shared" si="376"/>
        <v/>
      </c>
      <c r="I315" t="str">
        <f t="shared" si="377"/>
        <v/>
      </c>
      <c r="J315" t="str">
        <f t="shared" si="378"/>
        <v/>
      </c>
      <c r="K315" t="str">
        <f t="shared" si="379"/>
        <v/>
      </c>
      <c r="L315" t="str">
        <f t="shared" si="380"/>
        <v/>
      </c>
      <c r="N315" s="40"/>
      <c r="O315" s="12" t="str">
        <f>IF(ISNA(VLOOKUP(N315,Table1[[ID]:[Last Name]],2,FALSE)),"",VLOOKUP(N315,Table1[[ID]:[Last Name]],2,FALSE))</f>
        <v/>
      </c>
      <c r="P315" s="22" t="str">
        <f>IF(ISNA(VLOOKUP(N315,Table1[[ID]:[Email2]],3,FALSE)),"",VLOOKUP(N315,Table1[[ID]:[Email2]],3,FALSE))</f>
        <v/>
      </c>
    </row>
    <row r="316" spans="1:16" x14ac:dyDescent="0.25">
      <c r="A316" t="str">
        <f t="shared" si="372"/>
        <v>Sunday April 10th</v>
      </c>
      <c r="B316" s="20" t="str">
        <f t="shared" si="373"/>
        <v>12:40pm - 1pm</v>
      </c>
      <c r="D316" s="4">
        <f t="shared" si="381"/>
        <v>0</v>
      </c>
      <c r="E316" t="str">
        <f t="shared" si="382"/>
        <v/>
      </c>
      <c r="F316" t="str">
        <f t="shared" si="374"/>
        <v/>
      </c>
      <c r="G316" t="str">
        <f t="shared" si="375"/>
        <v/>
      </c>
      <c r="H316" t="str">
        <f t="shared" si="376"/>
        <v/>
      </c>
      <c r="I316" t="str">
        <f t="shared" si="377"/>
        <v/>
      </c>
      <c r="J316" t="str">
        <f t="shared" si="378"/>
        <v/>
      </c>
      <c r="K316" t="str">
        <f t="shared" si="379"/>
        <v/>
      </c>
      <c r="L316" t="str">
        <f t="shared" si="380"/>
        <v/>
      </c>
      <c r="N316" s="40"/>
      <c r="O316" s="12" t="str">
        <f>IF(ISNA(VLOOKUP(N316,Table1[[ID]:[Last Name]],2,FALSE)),"",VLOOKUP(N316,Table1[[ID]:[Last Name]],2,FALSE))</f>
        <v/>
      </c>
      <c r="P316" s="22" t="str">
        <f>IF(ISNA(VLOOKUP(N316,Table1[[ID]:[Email2]],3,FALSE)),"",VLOOKUP(N316,Table1[[ID]:[Email2]],3,FALSE))</f>
        <v/>
      </c>
    </row>
    <row r="317" spans="1:16" x14ac:dyDescent="0.25">
      <c r="A317" t="str">
        <f t="shared" si="372"/>
        <v>Sunday April 10th</v>
      </c>
      <c r="B317" s="20" t="str">
        <f t="shared" si="373"/>
        <v>12:40pm - 1pm</v>
      </c>
      <c r="D317" s="5">
        <f>D312</f>
        <v>0</v>
      </c>
      <c r="E317" s="6" t="str">
        <f>E312</f>
        <v/>
      </c>
      <c r="F317" s="6" t="str">
        <f t="shared" ref="F317:L317" si="383">F312</f>
        <v/>
      </c>
      <c r="G317" s="6" t="str">
        <f t="shared" si="383"/>
        <v/>
      </c>
      <c r="H317" s="6" t="str">
        <f t="shared" si="383"/>
        <v/>
      </c>
      <c r="I317" s="6" t="str">
        <f t="shared" si="383"/>
        <v/>
      </c>
      <c r="J317" s="6" t="str">
        <f t="shared" si="383"/>
        <v/>
      </c>
      <c r="K317" s="6" t="str">
        <f t="shared" si="383"/>
        <v/>
      </c>
      <c r="L317" s="6" t="str">
        <f t="shared" si="383"/>
        <v/>
      </c>
      <c r="M317" s="6"/>
      <c r="N317" s="41"/>
      <c r="O317" s="11" t="str">
        <f>IF(ISNA(VLOOKUP(N317,Table1[[ID]:[Last Name]],2,FALSE)),"",VLOOKUP(N317,Table1[[ID]:[Last Name]],2,FALSE))</f>
        <v/>
      </c>
      <c r="P317" s="24" t="str">
        <f>IF(ISNA(VLOOKUP(N317,Table1[[ID]:[Email2]],3,FALSE)),"",VLOOKUP(N317,Table1[[ID]:[Email2]],3,FALSE))</f>
        <v/>
      </c>
    </row>
    <row r="319" spans="1:16" s="14" customFormat="1" ht="6" customHeight="1" x14ac:dyDescent="0.25"/>
    <row r="321" spans="1:16" x14ac:dyDescent="0.25">
      <c r="A321" t="str">
        <f t="shared" ref="A321:A326" si="384">$A$6</f>
        <v>Sunday April 10th</v>
      </c>
      <c r="B321" s="16" t="s">
        <v>27</v>
      </c>
      <c r="D321" s="38"/>
      <c r="E321" s="3" t="str">
        <f>IF(ISNA(VLOOKUP(D321,'Project Information'!$A$2:$K$59,2,FALSE)),"",VLOOKUP(D321,'Project Information'!$A$2:$K$59,2,FALSE))</f>
        <v/>
      </c>
      <c r="F321" s="3" t="str">
        <f>IF(ISNA(VLOOKUP(D321,'Project Information'!$A$2:$K$59,3,FALSE)),"",VLOOKUP(D321,'Project Information'!$A$2:$K$59,3,FALSE))</f>
        <v/>
      </c>
      <c r="G321" s="3" t="str">
        <f>IF(ISNA(VLOOKUP(D321,'Project Information'!$A$2:$K$59,4,FALSE)),"",VLOOKUP(D321,'Project Information'!$A$2:$K$59,4,FALSE))</f>
        <v/>
      </c>
      <c r="H321" s="3" t="str">
        <f>IF(ISNA(VLOOKUP(D321,'Project Information'!$A$2:$K$59,6,FALSE)),"",VLOOKUP(D321,'Project Information'!$A$2:$K$59,6,FALSE))</f>
        <v/>
      </c>
      <c r="I321" s="3" t="str">
        <f>IF(ISNA(VLOOKUP(D321,'Project Information'!$A$2:$K$59,7,FALSE)),"",VLOOKUP(D321,'Project Information'!$A$2:$K$59,7,FALSE))</f>
        <v/>
      </c>
      <c r="J321" s="3" t="str">
        <f>IF(ISNA(VLOOKUP(D321,'Project Information'!$A$2:$K$59,8,FALSE)),"",VLOOKUP(D321,'Project Information'!$A$2:$K$59,8,FALSE))</f>
        <v/>
      </c>
      <c r="K321" s="21" t="str">
        <f>IF(ISNA(VLOOKUP(D321,'Project Information'!$A$2:$K$59,10,FALSE)),"",VLOOKUP(D321,'Project Information'!$A$2:$K$59,10,FALSE))</f>
        <v/>
      </c>
      <c r="L321" s="3" t="str">
        <f>IF(ISNA(VLOOKUP(D321,'Project Information'!$A$2:$K$59,11,FALSE)),"",VLOOKUP(D321,'Project Information'!$A$2:$K$59,11,FALSE))</f>
        <v/>
      </c>
      <c r="M321" s="3"/>
      <c r="N321" s="39"/>
      <c r="O321" s="10" t="str">
        <f>IF(ISNA(VLOOKUP(N321,Table1[[ID]:[Last Name]],2,FALSE)),"",VLOOKUP(N321,Table1[[ID]:[Last Name]],2,FALSE))</f>
        <v/>
      </c>
      <c r="P321" s="23" t="str">
        <f>IF(ISNA(VLOOKUP(N321,Table1[[ID]:[Email2]],3,FALSE)),"",VLOOKUP(N321,Table1[[ID]:[Email2]],3,FALSE))</f>
        <v/>
      </c>
    </row>
    <row r="322" spans="1:16" x14ac:dyDescent="0.25">
      <c r="A322" t="str">
        <f t="shared" si="384"/>
        <v>Sunday April 10th</v>
      </c>
      <c r="B322" s="16" t="str">
        <f>$B$321</f>
        <v>1pm - 1:20pm</v>
      </c>
      <c r="D322" s="4">
        <f>D321</f>
        <v>0</v>
      </c>
      <c r="E322" t="str">
        <f>E321</f>
        <v/>
      </c>
      <c r="F322" t="str">
        <f t="shared" ref="F322:F325" si="385">F321</f>
        <v/>
      </c>
      <c r="G322" t="str">
        <f t="shared" ref="G322:G325" si="386">G321</f>
        <v/>
      </c>
      <c r="H322" t="str">
        <f t="shared" ref="H322:H325" si="387">H321</f>
        <v/>
      </c>
      <c r="I322" t="str">
        <f t="shared" ref="I322:I325" si="388">I321</f>
        <v/>
      </c>
      <c r="J322" t="str">
        <f t="shared" ref="J322:J325" si="389">J321</f>
        <v/>
      </c>
      <c r="K322" t="str">
        <f t="shared" ref="K322:K325" si="390">K321</f>
        <v/>
      </c>
      <c r="L322" t="str">
        <f t="shared" ref="L322:L325" si="391">L321</f>
        <v/>
      </c>
      <c r="N322" s="40"/>
      <c r="O322" s="12" t="str">
        <f>IF(ISNA(VLOOKUP(N322,Table1[[ID]:[Last Name]],2,FALSE)),"",VLOOKUP(N322,Table1[[ID]:[Last Name]],2,FALSE))</f>
        <v/>
      </c>
      <c r="P322" s="22" t="str">
        <f>IF(ISNA(VLOOKUP(N322,Table1[[ID]:[Email2]],3,FALSE)),"",VLOOKUP(N322,Table1[[ID]:[Email2]],3,FALSE))</f>
        <v/>
      </c>
    </row>
    <row r="323" spans="1:16" x14ac:dyDescent="0.25">
      <c r="A323" t="str">
        <f t="shared" si="384"/>
        <v>Sunday April 10th</v>
      </c>
      <c r="B323" s="16" t="str">
        <f t="shared" ref="B323:B325" si="392">$B$321</f>
        <v>1pm - 1:20pm</v>
      </c>
      <c r="D323" s="4">
        <f t="shared" ref="D323:D325" si="393">D322</f>
        <v>0</v>
      </c>
      <c r="E323" t="str">
        <f t="shared" ref="E323:E325" si="394">E322</f>
        <v/>
      </c>
      <c r="F323" t="str">
        <f t="shared" si="385"/>
        <v/>
      </c>
      <c r="G323" t="str">
        <f t="shared" si="386"/>
        <v/>
      </c>
      <c r="H323" t="str">
        <f t="shared" si="387"/>
        <v/>
      </c>
      <c r="I323" t="str">
        <f t="shared" si="388"/>
        <v/>
      </c>
      <c r="J323" t="str">
        <f t="shared" si="389"/>
        <v/>
      </c>
      <c r="K323" t="str">
        <f t="shared" si="390"/>
        <v/>
      </c>
      <c r="L323" t="str">
        <f t="shared" si="391"/>
        <v/>
      </c>
      <c r="N323" s="40"/>
      <c r="O323" s="12" t="str">
        <f>IF(ISNA(VLOOKUP(N323,Table1[[ID]:[Last Name]],2,FALSE)),"",VLOOKUP(N323,Table1[[ID]:[Last Name]],2,FALSE))</f>
        <v/>
      </c>
      <c r="P323" s="22" t="str">
        <f>IF(ISNA(VLOOKUP(N323,Table1[[ID]:[Email2]],3,FALSE)),"",VLOOKUP(N323,Table1[[ID]:[Email2]],3,FALSE))</f>
        <v/>
      </c>
    </row>
    <row r="324" spans="1:16" x14ac:dyDescent="0.25">
      <c r="A324" t="str">
        <f t="shared" si="384"/>
        <v>Sunday April 10th</v>
      </c>
      <c r="B324" s="16" t="str">
        <f t="shared" si="392"/>
        <v>1pm - 1:20pm</v>
      </c>
      <c r="D324" s="4">
        <f t="shared" si="393"/>
        <v>0</v>
      </c>
      <c r="E324" t="str">
        <f t="shared" si="394"/>
        <v/>
      </c>
      <c r="F324" t="str">
        <f t="shared" si="385"/>
        <v/>
      </c>
      <c r="G324" t="str">
        <f t="shared" si="386"/>
        <v/>
      </c>
      <c r="H324" t="str">
        <f t="shared" si="387"/>
        <v/>
      </c>
      <c r="I324" t="str">
        <f t="shared" si="388"/>
        <v/>
      </c>
      <c r="J324" t="str">
        <f t="shared" si="389"/>
        <v/>
      </c>
      <c r="K324" t="str">
        <f t="shared" si="390"/>
        <v/>
      </c>
      <c r="L324" t="str">
        <f t="shared" si="391"/>
        <v/>
      </c>
      <c r="N324" s="40"/>
      <c r="O324" s="12" t="str">
        <f>IF(ISNA(VLOOKUP(N324,Table1[[ID]:[Last Name]],2,FALSE)),"",VLOOKUP(N324,Table1[[ID]:[Last Name]],2,FALSE))</f>
        <v/>
      </c>
      <c r="P324" s="22" t="str">
        <f>IF(ISNA(VLOOKUP(N324,Table1[[ID]:[Email2]],3,FALSE)),"",VLOOKUP(N324,Table1[[ID]:[Email2]],3,FALSE))</f>
        <v/>
      </c>
    </row>
    <row r="325" spans="1:16" x14ac:dyDescent="0.25">
      <c r="A325" t="str">
        <f t="shared" si="384"/>
        <v>Sunday April 10th</v>
      </c>
      <c r="B325" s="16" t="str">
        <f t="shared" si="392"/>
        <v>1pm - 1:20pm</v>
      </c>
      <c r="D325" s="4">
        <f t="shared" si="393"/>
        <v>0</v>
      </c>
      <c r="E325" t="str">
        <f t="shared" si="394"/>
        <v/>
      </c>
      <c r="F325" t="str">
        <f t="shared" si="385"/>
        <v/>
      </c>
      <c r="G325" t="str">
        <f t="shared" si="386"/>
        <v/>
      </c>
      <c r="H325" t="str">
        <f t="shared" si="387"/>
        <v/>
      </c>
      <c r="I325" t="str">
        <f t="shared" si="388"/>
        <v/>
      </c>
      <c r="J325" t="str">
        <f t="shared" si="389"/>
        <v/>
      </c>
      <c r="K325" t="str">
        <f t="shared" si="390"/>
        <v/>
      </c>
      <c r="L325" t="str">
        <f t="shared" si="391"/>
        <v/>
      </c>
      <c r="N325" s="40"/>
      <c r="O325" s="12" t="str">
        <f>IF(ISNA(VLOOKUP(N325,Table1[[ID]:[Last Name]],2,FALSE)),"",VLOOKUP(N325,Table1[[ID]:[Last Name]],2,FALSE))</f>
        <v/>
      </c>
      <c r="P325" s="22" t="str">
        <f>IF(ISNA(VLOOKUP(N325,Table1[[ID]:[Email2]],3,FALSE)),"",VLOOKUP(N325,Table1[[ID]:[Email2]],3,FALSE))</f>
        <v/>
      </c>
    </row>
    <row r="326" spans="1:16" x14ac:dyDescent="0.25">
      <c r="A326" t="str">
        <f t="shared" si="384"/>
        <v>Sunday April 10th</v>
      </c>
      <c r="B326" s="16" t="str">
        <f>$B$321</f>
        <v>1pm - 1:20pm</v>
      </c>
      <c r="D326" s="5">
        <f>D321</f>
        <v>0</v>
      </c>
      <c r="E326" s="6" t="str">
        <f>E321</f>
        <v/>
      </c>
      <c r="F326" s="6" t="str">
        <f t="shared" ref="F326:L326" si="395">F321</f>
        <v/>
      </c>
      <c r="G326" s="6" t="str">
        <f t="shared" si="395"/>
        <v/>
      </c>
      <c r="H326" s="6" t="str">
        <f t="shared" si="395"/>
        <v/>
      </c>
      <c r="I326" s="6" t="str">
        <f t="shared" si="395"/>
        <v/>
      </c>
      <c r="J326" s="6" t="str">
        <f t="shared" si="395"/>
        <v/>
      </c>
      <c r="K326" s="6" t="str">
        <f t="shared" si="395"/>
        <v/>
      </c>
      <c r="L326" s="6" t="str">
        <f t="shared" si="395"/>
        <v/>
      </c>
      <c r="M326" s="6"/>
      <c r="N326" s="41"/>
      <c r="O326" s="11" t="str">
        <f>IF(ISNA(VLOOKUP(N326,Table1[[ID]:[Last Name]],2,FALSE)),"",VLOOKUP(N326,Table1[[ID]:[Last Name]],2,FALSE))</f>
        <v/>
      </c>
      <c r="P326" s="24" t="str">
        <f>IF(ISNA(VLOOKUP(N326,Table1[[ID]:[Email2]],3,FALSE)),"",VLOOKUP(N326,Table1[[ID]:[Email2]],3,FALSE))</f>
        <v/>
      </c>
    </row>
    <row r="327" spans="1:16" x14ac:dyDescent="0.25">
      <c r="B327" s="17"/>
    </row>
    <row r="328" spans="1:16" x14ac:dyDescent="0.25">
      <c r="A328" t="str">
        <f t="shared" ref="A328:A333" si="396">$A$6</f>
        <v>Sunday April 10th</v>
      </c>
      <c r="B328" s="16" t="str">
        <f t="shared" ref="B328:B333" si="397">$B$321</f>
        <v>1pm - 1:20pm</v>
      </c>
      <c r="D328" s="38"/>
      <c r="E328" s="3" t="str">
        <f>IF(ISNA(VLOOKUP(D328,'Project Information'!$A$2:$K$59,2,FALSE)),"",VLOOKUP(D328,'Project Information'!$A$2:$K$59,2,FALSE))</f>
        <v/>
      </c>
      <c r="F328" s="3" t="str">
        <f>IF(ISNA(VLOOKUP(D328,'Project Information'!$A$2:$K$59,3,FALSE)),"",VLOOKUP(D328,'Project Information'!$A$2:$K$59,3,FALSE))</f>
        <v/>
      </c>
      <c r="G328" s="3" t="str">
        <f>IF(ISNA(VLOOKUP(D328,'Project Information'!$A$2:$K$59,4,FALSE)),"",VLOOKUP(D328,'Project Information'!$A$2:$K$59,4,FALSE))</f>
        <v/>
      </c>
      <c r="H328" s="3" t="str">
        <f>IF(ISNA(VLOOKUP(D328,'Project Information'!$A$2:$K$59,6,FALSE)),"",VLOOKUP(D328,'Project Information'!$A$2:$K$59,6,FALSE))</f>
        <v/>
      </c>
      <c r="I328" s="3" t="str">
        <f>IF(ISNA(VLOOKUP(D328,'Project Information'!$A$2:$K$59,7,FALSE)),"",VLOOKUP(D328,'Project Information'!$A$2:$K$59,7,FALSE))</f>
        <v/>
      </c>
      <c r="J328" s="3" t="str">
        <f>IF(ISNA(VLOOKUP(D328,'Project Information'!$A$2:$K$59,8,FALSE)),"",VLOOKUP(D328,'Project Information'!$A$2:$K$59,8,FALSE))</f>
        <v/>
      </c>
      <c r="K328" s="21" t="str">
        <f>IF(ISNA(VLOOKUP(D328,'Project Information'!$A$2:$K$59,10,FALSE)),"",VLOOKUP(D328,'Project Information'!$A$2:$K$59,10,FALSE))</f>
        <v/>
      </c>
      <c r="L328" s="3" t="str">
        <f>IF(ISNA(VLOOKUP(D328,'Project Information'!$A$2:$K$59,11,FALSE)),"",VLOOKUP(D328,'Project Information'!$A$2:$K$59,11,FALSE))</f>
        <v/>
      </c>
      <c r="M328" s="3"/>
      <c r="N328" s="39"/>
      <c r="O328" s="10" t="str">
        <f>IF(ISNA(VLOOKUP(N328,Table1[[ID]:[Last Name]],2,FALSE)),"",VLOOKUP(N328,Table1[[ID]:[Last Name]],2,FALSE))</f>
        <v/>
      </c>
      <c r="P328" s="23" t="str">
        <f>IF(ISNA(VLOOKUP(N328,Table1[[ID]:[Email2]],3,FALSE)),"",VLOOKUP(N328,Table1[[ID]:[Email2]],3,FALSE))</f>
        <v/>
      </c>
    </row>
    <row r="329" spans="1:16" x14ac:dyDescent="0.25">
      <c r="A329" t="str">
        <f t="shared" si="396"/>
        <v>Sunday April 10th</v>
      </c>
      <c r="B329" s="16" t="str">
        <f t="shared" si="397"/>
        <v>1pm - 1:20pm</v>
      </c>
      <c r="D329" s="4">
        <f>D328</f>
        <v>0</v>
      </c>
      <c r="E329" t="str">
        <f>E328</f>
        <v/>
      </c>
      <c r="F329" t="str">
        <f t="shared" ref="F329:F332" si="398">F328</f>
        <v/>
      </c>
      <c r="G329" t="str">
        <f t="shared" ref="G329:G332" si="399">G328</f>
        <v/>
      </c>
      <c r="H329" t="str">
        <f t="shared" ref="H329:H332" si="400">H328</f>
        <v/>
      </c>
      <c r="I329" t="str">
        <f t="shared" ref="I329:I332" si="401">I328</f>
        <v/>
      </c>
      <c r="J329" t="str">
        <f t="shared" ref="J329:J332" si="402">J328</f>
        <v/>
      </c>
      <c r="K329" t="str">
        <f t="shared" ref="K329:K332" si="403">K328</f>
        <v/>
      </c>
      <c r="L329" t="str">
        <f t="shared" ref="L329:L332" si="404">L328</f>
        <v/>
      </c>
      <c r="N329" s="40"/>
      <c r="O329" s="12" t="str">
        <f>IF(ISNA(VLOOKUP(N329,Table1[[ID]:[Last Name]],2,FALSE)),"",VLOOKUP(N329,Table1[[ID]:[Last Name]],2,FALSE))</f>
        <v/>
      </c>
      <c r="P329" s="22" t="str">
        <f>IF(ISNA(VLOOKUP(N329,Table1[[ID]:[Email2]],3,FALSE)),"",VLOOKUP(N329,Table1[[ID]:[Email2]],3,FALSE))</f>
        <v/>
      </c>
    </row>
    <row r="330" spans="1:16" x14ac:dyDescent="0.25">
      <c r="A330" t="str">
        <f t="shared" si="396"/>
        <v>Sunday April 10th</v>
      </c>
      <c r="B330" s="16" t="str">
        <f t="shared" si="397"/>
        <v>1pm - 1:20pm</v>
      </c>
      <c r="D330" s="4">
        <f t="shared" ref="D330:D332" si="405">D329</f>
        <v>0</v>
      </c>
      <c r="E330" t="str">
        <f t="shared" ref="E330:E332" si="406">E329</f>
        <v/>
      </c>
      <c r="F330" t="str">
        <f t="shared" si="398"/>
        <v/>
      </c>
      <c r="G330" t="str">
        <f t="shared" si="399"/>
        <v/>
      </c>
      <c r="H330" t="str">
        <f t="shared" si="400"/>
        <v/>
      </c>
      <c r="I330" t="str">
        <f t="shared" si="401"/>
        <v/>
      </c>
      <c r="J330" t="str">
        <f t="shared" si="402"/>
        <v/>
      </c>
      <c r="K330" t="str">
        <f t="shared" si="403"/>
        <v/>
      </c>
      <c r="L330" t="str">
        <f t="shared" si="404"/>
        <v/>
      </c>
      <c r="N330" s="40"/>
      <c r="O330" s="12" t="str">
        <f>IF(ISNA(VLOOKUP(N330,Table1[[ID]:[Last Name]],2,FALSE)),"",VLOOKUP(N330,Table1[[ID]:[Last Name]],2,FALSE))</f>
        <v/>
      </c>
      <c r="P330" s="22" t="str">
        <f>IF(ISNA(VLOOKUP(N330,Table1[[ID]:[Email2]],3,FALSE)),"",VLOOKUP(N330,Table1[[ID]:[Email2]],3,FALSE))</f>
        <v/>
      </c>
    </row>
    <row r="331" spans="1:16" x14ac:dyDescent="0.25">
      <c r="A331" t="str">
        <f t="shared" si="396"/>
        <v>Sunday April 10th</v>
      </c>
      <c r="B331" s="16" t="str">
        <f t="shared" si="397"/>
        <v>1pm - 1:20pm</v>
      </c>
      <c r="D331" s="4">
        <f t="shared" si="405"/>
        <v>0</v>
      </c>
      <c r="E331" t="str">
        <f t="shared" si="406"/>
        <v/>
      </c>
      <c r="F331" t="str">
        <f t="shared" si="398"/>
        <v/>
      </c>
      <c r="G331" t="str">
        <f t="shared" si="399"/>
        <v/>
      </c>
      <c r="H331" t="str">
        <f t="shared" si="400"/>
        <v/>
      </c>
      <c r="I331" t="str">
        <f t="shared" si="401"/>
        <v/>
      </c>
      <c r="J331" t="str">
        <f t="shared" si="402"/>
        <v/>
      </c>
      <c r="K331" t="str">
        <f t="shared" si="403"/>
        <v/>
      </c>
      <c r="L331" t="str">
        <f t="shared" si="404"/>
        <v/>
      </c>
      <c r="N331" s="40"/>
      <c r="O331" s="12" t="str">
        <f>IF(ISNA(VLOOKUP(N331,Table1[[ID]:[Last Name]],2,FALSE)),"",VLOOKUP(N331,Table1[[ID]:[Last Name]],2,FALSE))</f>
        <v/>
      </c>
      <c r="P331" s="22" t="str">
        <f>IF(ISNA(VLOOKUP(N331,Table1[[ID]:[Email2]],3,FALSE)),"",VLOOKUP(N331,Table1[[ID]:[Email2]],3,FALSE))</f>
        <v/>
      </c>
    </row>
    <row r="332" spans="1:16" x14ac:dyDescent="0.25">
      <c r="A332" t="str">
        <f t="shared" si="396"/>
        <v>Sunday April 10th</v>
      </c>
      <c r="B332" s="16" t="str">
        <f t="shared" si="397"/>
        <v>1pm - 1:20pm</v>
      </c>
      <c r="D332" s="4">
        <f t="shared" si="405"/>
        <v>0</v>
      </c>
      <c r="E332" t="str">
        <f t="shared" si="406"/>
        <v/>
      </c>
      <c r="F332" t="str">
        <f t="shared" si="398"/>
        <v/>
      </c>
      <c r="G332" t="str">
        <f t="shared" si="399"/>
        <v/>
      </c>
      <c r="H332" t="str">
        <f t="shared" si="400"/>
        <v/>
      </c>
      <c r="I332" t="str">
        <f t="shared" si="401"/>
        <v/>
      </c>
      <c r="J332" t="str">
        <f t="shared" si="402"/>
        <v/>
      </c>
      <c r="K332" t="str">
        <f t="shared" si="403"/>
        <v/>
      </c>
      <c r="L332" t="str">
        <f t="shared" si="404"/>
        <v/>
      </c>
      <c r="N332" s="40"/>
      <c r="O332" s="12" t="str">
        <f>IF(ISNA(VLOOKUP(N332,Table1[[ID]:[Last Name]],2,FALSE)),"",VLOOKUP(N332,Table1[[ID]:[Last Name]],2,FALSE))</f>
        <v/>
      </c>
      <c r="P332" s="22" t="str">
        <f>IF(ISNA(VLOOKUP(N332,Table1[[ID]:[Email2]],3,FALSE)),"",VLOOKUP(N332,Table1[[ID]:[Email2]],3,FALSE))</f>
        <v/>
      </c>
    </row>
    <row r="333" spans="1:16" x14ac:dyDescent="0.25">
      <c r="A333" t="str">
        <f t="shared" si="396"/>
        <v>Sunday April 10th</v>
      </c>
      <c r="B333" s="16" t="str">
        <f t="shared" si="397"/>
        <v>1pm - 1:20pm</v>
      </c>
      <c r="D333" s="5">
        <f>D328</f>
        <v>0</v>
      </c>
      <c r="E333" s="6" t="str">
        <f>E328</f>
        <v/>
      </c>
      <c r="F333" s="6" t="str">
        <f t="shared" ref="F333:L333" si="407">F328</f>
        <v/>
      </c>
      <c r="G333" s="6" t="str">
        <f t="shared" si="407"/>
        <v/>
      </c>
      <c r="H333" s="6" t="str">
        <f t="shared" si="407"/>
        <v/>
      </c>
      <c r="I333" s="6" t="str">
        <f t="shared" si="407"/>
        <v/>
      </c>
      <c r="J333" s="6" t="str">
        <f t="shared" si="407"/>
        <v/>
      </c>
      <c r="K333" s="6" t="str">
        <f t="shared" si="407"/>
        <v/>
      </c>
      <c r="L333" s="6" t="str">
        <f t="shared" si="407"/>
        <v/>
      </c>
      <c r="M333" s="6"/>
      <c r="N333" s="41"/>
      <c r="O333" s="11" t="str">
        <f>IF(ISNA(VLOOKUP(N333,Table1[[ID]:[Last Name]],2,FALSE)),"",VLOOKUP(N333,Table1[[ID]:[Last Name]],2,FALSE))</f>
        <v/>
      </c>
      <c r="P333" s="24" t="str">
        <f>IF(ISNA(VLOOKUP(N333,Table1[[ID]:[Email2]],3,FALSE)),"",VLOOKUP(N333,Table1[[ID]:[Email2]],3,FALSE))</f>
        <v/>
      </c>
    </row>
    <row r="334" spans="1:16" x14ac:dyDescent="0.25">
      <c r="B334" s="17"/>
    </row>
    <row r="335" spans="1:16" x14ac:dyDescent="0.25">
      <c r="A335" t="str">
        <f t="shared" ref="A335:A340" si="408">$A$6</f>
        <v>Sunday April 10th</v>
      </c>
      <c r="B335" s="16" t="str">
        <f t="shared" ref="B335:B340" si="409">$B$321</f>
        <v>1pm - 1:20pm</v>
      </c>
      <c r="D335" s="38"/>
      <c r="E335" s="3" t="str">
        <f>IF(ISNA(VLOOKUP(D335,'Project Information'!$A$2:$K$59,2,FALSE)),"",VLOOKUP(D335,'Project Information'!$A$2:$K$59,2,FALSE))</f>
        <v/>
      </c>
      <c r="F335" s="3" t="str">
        <f>IF(ISNA(VLOOKUP(D335,'Project Information'!$A$2:$K$59,3,FALSE)),"",VLOOKUP(D335,'Project Information'!$A$2:$K$59,3,FALSE))</f>
        <v/>
      </c>
      <c r="G335" s="3" t="str">
        <f>IF(ISNA(VLOOKUP(D335,'Project Information'!$A$2:$K$59,4,FALSE)),"",VLOOKUP(D335,'Project Information'!$A$2:$K$59,4,FALSE))</f>
        <v/>
      </c>
      <c r="H335" s="3" t="str">
        <f>IF(ISNA(VLOOKUP(D335,'Project Information'!$A$2:$K$59,6,FALSE)),"",VLOOKUP(D335,'Project Information'!$A$2:$K$59,6,FALSE))</f>
        <v/>
      </c>
      <c r="I335" s="3" t="str">
        <f>IF(ISNA(VLOOKUP(D335,'Project Information'!$A$2:$K$59,7,FALSE)),"",VLOOKUP(D335,'Project Information'!$A$2:$K$59,7,FALSE))</f>
        <v/>
      </c>
      <c r="J335" s="3" t="str">
        <f>IF(ISNA(VLOOKUP(D335,'Project Information'!$A$2:$K$59,8,FALSE)),"",VLOOKUP(D335,'Project Information'!$A$2:$K$59,8,FALSE))</f>
        <v/>
      </c>
      <c r="K335" s="21" t="str">
        <f>IF(ISNA(VLOOKUP(D335,'Project Information'!$A$2:$K$59,10,FALSE)),"",VLOOKUP(D335,'Project Information'!$A$2:$K$59,10,FALSE))</f>
        <v/>
      </c>
      <c r="L335" s="3" t="str">
        <f>IF(ISNA(VLOOKUP(D335,'Project Information'!$A$2:$K$59,11,FALSE)),"",VLOOKUP(D335,'Project Information'!$A$2:$K$59,11,FALSE))</f>
        <v/>
      </c>
      <c r="M335" s="3"/>
      <c r="N335" s="39"/>
      <c r="O335" s="10" t="str">
        <f>IF(ISNA(VLOOKUP(N335,Table1[[ID]:[Last Name]],2,FALSE)),"",VLOOKUP(N335,Table1[[ID]:[Last Name]],2,FALSE))</f>
        <v/>
      </c>
      <c r="P335" s="23" t="str">
        <f>IF(ISNA(VLOOKUP(N335,Table1[[ID]:[Email2]],3,FALSE)),"",VLOOKUP(N335,Table1[[ID]:[Email2]],3,FALSE))</f>
        <v/>
      </c>
    </row>
    <row r="336" spans="1:16" x14ac:dyDescent="0.25">
      <c r="A336" t="str">
        <f t="shared" si="408"/>
        <v>Sunday April 10th</v>
      </c>
      <c r="B336" s="16" t="str">
        <f t="shared" si="409"/>
        <v>1pm - 1:20pm</v>
      </c>
      <c r="D336" s="4">
        <f>D335</f>
        <v>0</v>
      </c>
      <c r="E336" t="str">
        <f>E335</f>
        <v/>
      </c>
      <c r="F336" t="str">
        <f t="shared" ref="F336:F339" si="410">F335</f>
        <v/>
      </c>
      <c r="G336" t="str">
        <f t="shared" ref="G336:G339" si="411">G335</f>
        <v/>
      </c>
      <c r="H336" t="str">
        <f t="shared" ref="H336:H339" si="412">H335</f>
        <v/>
      </c>
      <c r="I336" t="str">
        <f t="shared" ref="I336:I339" si="413">I335</f>
        <v/>
      </c>
      <c r="J336" t="str">
        <f t="shared" ref="J336:J339" si="414">J335</f>
        <v/>
      </c>
      <c r="K336" t="str">
        <f t="shared" ref="K336:K339" si="415">K335</f>
        <v/>
      </c>
      <c r="L336" t="str">
        <f t="shared" ref="L336:L339" si="416">L335</f>
        <v/>
      </c>
      <c r="N336" s="40"/>
      <c r="O336" s="12" t="str">
        <f>IF(ISNA(VLOOKUP(N336,Table1[[ID]:[Last Name]],2,FALSE)),"",VLOOKUP(N336,Table1[[ID]:[Last Name]],2,FALSE))</f>
        <v/>
      </c>
      <c r="P336" s="22" t="str">
        <f>IF(ISNA(VLOOKUP(N336,Table1[[ID]:[Email2]],3,FALSE)),"",VLOOKUP(N336,Table1[[ID]:[Email2]],3,FALSE))</f>
        <v/>
      </c>
    </row>
    <row r="337" spans="1:16" x14ac:dyDescent="0.25">
      <c r="A337" t="str">
        <f t="shared" si="408"/>
        <v>Sunday April 10th</v>
      </c>
      <c r="B337" s="16" t="str">
        <f t="shared" si="409"/>
        <v>1pm - 1:20pm</v>
      </c>
      <c r="D337" s="4">
        <f t="shared" ref="D337:D339" si="417">D336</f>
        <v>0</v>
      </c>
      <c r="E337" t="str">
        <f t="shared" ref="E337:E339" si="418">E336</f>
        <v/>
      </c>
      <c r="F337" t="str">
        <f t="shared" si="410"/>
        <v/>
      </c>
      <c r="G337" t="str">
        <f t="shared" si="411"/>
        <v/>
      </c>
      <c r="H337" t="str">
        <f t="shared" si="412"/>
        <v/>
      </c>
      <c r="I337" t="str">
        <f t="shared" si="413"/>
        <v/>
      </c>
      <c r="J337" t="str">
        <f t="shared" si="414"/>
        <v/>
      </c>
      <c r="K337" t="str">
        <f t="shared" si="415"/>
        <v/>
      </c>
      <c r="L337" t="str">
        <f t="shared" si="416"/>
        <v/>
      </c>
      <c r="N337" s="40"/>
      <c r="O337" s="12" t="str">
        <f>IF(ISNA(VLOOKUP(N337,Table1[[ID]:[Last Name]],2,FALSE)),"",VLOOKUP(N337,Table1[[ID]:[Last Name]],2,FALSE))</f>
        <v/>
      </c>
      <c r="P337" s="22" t="str">
        <f>IF(ISNA(VLOOKUP(N337,Table1[[ID]:[Email2]],3,FALSE)),"",VLOOKUP(N337,Table1[[ID]:[Email2]],3,FALSE))</f>
        <v/>
      </c>
    </row>
    <row r="338" spans="1:16" x14ac:dyDescent="0.25">
      <c r="A338" t="str">
        <f t="shared" si="408"/>
        <v>Sunday April 10th</v>
      </c>
      <c r="B338" s="16" t="str">
        <f t="shared" si="409"/>
        <v>1pm - 1:20pm</v>
      </c>
      <c r="D338" s="4">
        <f t="shared" si="417"/>
        <v>0</v>
      </c>
      <c r="E338" t="str">
        <f t="shared" si="418"/>
        <v/>
      </c>
      <c r="F338" t="str">
        <f t="shared" si="410"/>
        <v/>
      </c>
      <c r="G338" t="str">
        <f t="shared" si="411"/>
        <v/>
      </c>
      <c r="H338" t="str">
        <f t="shared" si="412"/>
        <v/>
      </c>
      <c r="I338" t="str">
        <f t="shared" si="413"/>
        <v/>
      </c>
      <c r="J338" t="str">
        <f t="shared" si="414"/>
        <v/>
      </c>
      <c r="K338" t="str">
        <f t="shared" si="415"/>
        <v/>
      </c>
      <c r="L338" t="str">
        <f t="shared" si="416"/>
        <v/>
      </c>
      <c r="N338" s="40"/>
      <c r="O338" s="12" t="str">
        <f>IF(ISNA(VLOOKUP(N338,Table1[[ID]:[Last Name]],2,FALSE)),"",VLOOKUP(N338,Table1[[ID]:[Last Name]],2,FALSE))</f>
        <v/>
      </c>
      <c r="P338" s="22" t="str">
        <f>IF(ISNA(VLOOKUP(N338,Table1[[ID]:[Email2]],3,FALSE)),"",VLOOKUP(N338,Table1[[ID]:[Email2]],3,FALSE))</f>
        <v/>
      </c>
    </row>
    <row r="339" spans="1:16" x14ac:dyDescent="0.25">
      <c r="A339" t="str">
        <f t="shared" si="408"/>
        <v>Sunday April 10th</v>
      </c>
      <c r="B339" s="16" t="str">
        <f t="shared" si="409"/>
        <v>1pm - 1:20pm</v>
      </c>
      <c r="D339" s="4">
        <f t="shared" si="417"/>
        <v>0</v>
      </c>
      <c r="E339" t="str">
        <f t="shared" si="418"/>
        <v/>
      </c>
      <c r="F339" t="str">
        <f t="shared" si="410"/>
        <v/>
      </c>
      <c r="G339" t="str">
        <f t="shared" si="411"/>
        <v/>
      </c>
      <c r="H339" t="str">
        <f t="shared" si="412"/>
        <v/>
      </c>
      <c r="I339" t="str">
        <f t="shared" si="413"/>
        <v/>
      </c>
      <c r="J339" t="str">
        <f t="shared" si="414"/>
        <v/>
      </c>
      <c r="K339" t="str">
        <f t="shared" si="415"/>
        <v/>
      </c>
      <c r="L339" t="str">
        <f t="shared" si="416"/>
        <v/>
      </c>
      <c r="N339" s="40"/>
      <c r="O339" s="12" t="str">
        <f>IF(ISNA(VLOOKUP(N339,Table1[[ID]:[Last Name]],2,FALSE)),"",VLOOKUP(N339,Table1[[ID]:[Last Name]],2,FALSE))</f>
        <v/>
      </c>
      <c r="P339" s="22" t="str">
        <f>IF(ISNA(VLOOKUP(N339,Table1[[ID]:[Email2]],3,FALSE)),"",VLOOKUP(N339,Table1[[ID]:[Email2]],3,FALSE))</f>
        <v/>
      </c>
    </row>
    <row r="340" spans="1:16" x14ac:dyDescent="0.25">
      <c r="A340" t="str">
        <f t="shared" si="408"/>
        <v>Sunday April 10th</v>
      </c>
      <c r="B340" s="16" t="str">
        <f t="shared" si="409"/>
        <v>1pm - 1:20pm</v>
      </c>
      <c r="D340" s="5">
        <f>D335</f>
        <v>0</v>
      </c>
      <c r="E340" s="6" t="str">
        <f>E335</f>
        <v/>
      </c>
      <c r="F340" s="6" t="str">
        <f t="shared" ref="F340:L340" si="419">F335</f>
        <v/>
      </c>
      <c r="G340" s="6" t="str">
        <f t="shared" si="419"/>
        <v/>
      </c>
      <c r="H340" s="6" t="str">
        <f t="shared" si="419"/>
        <v/>
      </c>
      <c r="I340" s="6" t="str">
        <f t="shared" si="419"/>
        <v/>
      </c>
      <c r="J340" s="6" t="str">
        <f t="shared" si="419"/>
        <v/>
      </c>
      <c r="K340" s="6" t="str">
        <f t="shared" si="419"/>
        <v/>
      </c>
      <c r="L340" s="6" t="str">
        <f t="shared" si="419"/>
        <v/>
      </c>
      <c r="M340" s="6"/>
      <c r="N340" s="41"/>
      <c r="O340" s="11" t="str">
        <f>IF(ISNA(VLOOKUP(N340,Table1[[ID]:[Last Name]],2,FALSE)),"",VLOOKUP(N340,Table1[[ID]:[Last Name]],2,FALSE))</f>
        <v/>
      </c>
      <c r="P340" s="24" t="str">
        <f>IF(ISNA(VLOOKUP(N340,Table1[[ID]:[Email2]],3,FALSE)),"",VLOOKUP(N340,Table1[[ID]:[Email2]],3,FALSE))</f>
        <v/>
      </c>
    </row>
    <row r="341" spans="1:16" x14ac:dyDescent="0.25">
      <c r="B341" s="17"/>
    </row>
    <row r="342" spans="1:16" x14ac:dyDescent="0.25">
      <c r="A342" t="str">
        <f t="shared" ref="A342:A347" si="420">$A$6</f>
        <v>Sunday April 10th</v>
      </c>
      <c r="B342" s="16" t="str">
        <f t="shared" ref="B342:B347" si="421">$B$321</f>
        <v>1pm - 1:20pm</v>
      </c>
      <c r="D342" s="38"/>
      <c r="E342" s="3" t="str">
        <f>IF(ISNA(VLOOKUP(D342,'Project Information'!$A$2:$K$59,2,FALSE)),"",VLOOKUP(D342,'Project Information'!$A$2:$K$59,2,FALSE))</f>
        <v/>
      </c>
      <c r="F342" s="3" t="str">
        <f>IF(ISNA(VLOOKUP(D342,'Project Information'!$A$2:$K$59,3,FALSE)),"",VLOOKUP(D342,'Project Information'!$A$2:$K$59,3,FALSE))</f>
        <v/>
      </c>
      <c r="G342" s="3" t="str">
        <f>IF(ISNA(VLOOKUP(D342,'Project Information'!$A$2:$K$59,4,FALSE)),"",VLOOKUP(D342,'Project Information'!$A$2:$K$59,4,FALSE))</f>
        <v/>
      </c>
      <c r="H342" s="3" t="str">
        <f>IF(ISNA(VLOOKUP(D342,'Project Information'!$A$2:$K$59,6,FALSE)),"",VLOOKUP(D342,'Project Information'!$A$2:$K$59,6,FALSE))</f>
        <v/>
      </c>
      <c r="I342" s="3" t="str">
        <f>IF(ISNA(VLOOKUP(D342,'Project Information'!$A$2:$K$59,7,FALSE)),"",VLOOKUP(D342,'Project Information'!$A$2:$K$59,7,FALSE))</f>
        <v/>
      </c>
      <c r="J342" s="3" t="str">
        <f>IF(ISNA(VLOOKUP(D342,'Project Information'!$A$2:$K$59,8,FALSE)),"",VLOOKUP(D342,'Project Information'!$A$2:$K$59,8,FALSE))</f>
        <v/>
      </c>
      <c r="K342" s="21" t="str">
        <f>IF(ISNA(VLOOKUP(D342,'Project Information'!$A$2:$K$59,10,FALSE)),"",VLOOKUP(D342,'Project Information'!$A$2:$K$59,10,FALSE))</f>
        <v/>
      </c>
      <c r="L342" s="3" t="str">
        <f>IF(ISNA(VLOOKUP(D342,'Project Information'!$A$2:$K$59,11,FALSE)),"",VLOOKUP(D342,'Project Information'!$A$2:$K$59,11,FALSE))</f>
        <v/>
      </c>
      <c r="M342" s="3"/>
      <c r="N342" s="39"/>
      <c r="O342" s="10" t="str">
        <f>IF(ISNA(VLOOKUP(N342,Table1[[ID]:[Last Name]],2,FALSE)),"",VLOOKUP(N342,Table1[[ID]:[Last Name]],2,FALSE))</f>
        <v/>
      </c>
      <c r="P342" s="23" t="str">
        <f>IF(ISNA(VLOOKUP(N342,Table1[[ID]:[Email2]],3,FALSE)),"",VLOOKUP(N342,Table1[[ID]:[Email2]],3,FALSE))</f>
        <v/>
      </c>
    </row>
    <row r="343" spans="1:16" x14ac:dyDescent="0.25">
      <c r="A343" t="str">
        <f t="shared" si="420"/>
        <v>Sunday April 10th</v>
      </c>
      <c r="B343" s="16" t="str">
        <f t="shared" si="421"/>
        <v>1pm - 1:20pm</v>
      </c>
      <c r="D343" s="4">
        <f>D342</f>
        <v>0</v>
      </c>
      <c r="E343" t="str">
        <f>E342</f>
        <v/>
      </c>
      <c r="F343" t="str">
        <f t="shared" ref="F343:F346" si="422">F342</f>
        <v/>
      </c>
      <c r="G343" t="str">
        <f t="shared" ref="G343:G346" si="423">G342</f>
        <v/>
      </c>
      <c r="H343" t="str">
        <f t="shared" ref="H343:H346" si="424">H342</f>
        <v/>
      </c>
      <c r="I343" t="str">
        <f t="shared" ref="I343:I346" si="425">I342</f>
        <v/>
      </c>
      <c r="J343" t="str">
        <f t="shared" ref="J343:J346" si="426">J342</f>
        <v/>
      </c>
      <c r="K343" t="str">
        <f t="shared" ref="K343:K346" si="427">K342</f>
        <v/>
      </c>
      <c r="L343" t="str">
        <f t="shared" ref="L343:L346" si="428">L342</f>
        <v/>
      </c>
      <c r="N343" s="40"/>
      <c r="O343" s="12" t="str">
        <f>IF(ISNA(VLOOKUP(N343,Table1[[ID]:[Last Name]],2,FALSE)),"",VLOOKUP(N343,Table1[[ID]:[Last Name]],2,FALSE))</f>
        <v/>
      </c>
      <c r="P343" s="22" t="str">
        <f>IF(ISNA(VLOOKUP(N343,Table1[[ID]:[Email2]],3,FALSE)),"",VLOOKUP(N343,Table1[[ID]:[Email2]],3,FALSE))</f>
        <v/>
      </c>
    </row>
    <row r="344" spans="1:16" x14ac:dyDescent="0.25">
      <c r="A344" t="str">
        <f t="shared" si="420"/>
        <v>Sunday April 10th</v>
      </c>
      <c r="B344" s="16" t="str">
        <f t="shared" si="421"/>
        <v>1pm - 1:20pm</v>
      </c>
      <c r="D344" s="4">
        <f t="shared" ref="D344:D346" si="429">D343</f>
        <v>0</v>
      </c>
      <c r="E344" t="str">
        <f t="shared" ref="E344:E346" si="430">E343</f>
        <v/>
      </c>
      <c r="F344" t="str">
        <f t="shared" si="422"/>
        <v/>
      </c>
      <c r="G344" t="str">
        <f t="shared" si="423"/>
        <v/>
      </c>
      <c r="H344" t="str">
        <f t="shared" si="424"/>
        <v/>
      </c>
      <c r="I344" t="str">
        <f t="shared" si="425"/>
        <v/>
      </c>
      <c r="J344" t="str">
        <f t="shared" si="426"/>
        <v/>
      </c>
      <c r="K344" t="str">
        <f t="shared" si="427"/>
        <v/>
      </c>
      <c r="L344" t="str">
        <f t="shared" si="428"/>
        <v/>
      </c>
      <c r="N344" s="40"/>
      <c r="O344" s="12" t="str">
        <f>IF(ISNA(VLOOKUP(N344,Table1[[ID]:[Last Name]],2,FALSE)),"",VLOOKUP(N344,Table1[[ID]:[Last Name]],2,FALSE))</f>
        <v/>
      </c>
      <c r="P344" s="22" t="str">
        <f>IF(ISNA(VLOOKUP(N344,Table1[[ID]:[Email2]],3,FALSE)),"",VLOOKUP(N344,Table1[[ID]:[Email2]],3,FALSE))</f>
        <v/>
      </c>
    </row>
    <row r="345" spans="1:16" x14ac:dyDescent="0.25">
      <c r="A345" t="str">
        <f t="shared" si="420"/>
        <v>Sunday April 10th</v>
      </c>
      <c r="B345" s="16" t="str">
        <f t="shared" si="421"/>
        <v>1pm - 1:20pm</v>
      </c>
      <c r="D345" s="4">
        <f t="shared" si="429"/>
        <v>0</v>
      </c>
      <c r="E345" t="str">
        <f t="shared" si="430"/>
        <v/>
      </c>
      <c r="F345" t="str">
        <f t="shared" si="422"/>
        <v/>
      </c>
      <c r="G345" t="str">
        <f t="shared" si="423"/>
        <v/>
      </c>
      <c r="H345" t="str">
        <f t="shared" si="424"/>
        <v/>
      </c>
      <c r="I345" t="str">
        <f t="shared" si="425"/>
        <v/>
      </c>
      <c r="J345" t="str">
        <f t="shared" si="426"/>
        <v/>
      </c>
      <c r="K345" t="str">
        <f t="shared" si="427"/>
        <v/>
      </c>
      <c r="L345" t="str">
        <f t="shared" si="428"/>
        <v/>
      </c>
      <c r="N345" s="40"/>
      <c r="O345" s="12" t="str">
        <f>IF(ISNA(VLOOKUP(N345,Table1[[ID]:[Last Name]],2,FALSE)),"",VLOOKUP(N345,Table1[[ID]:[Last Name]],2,FALSE))</f>
        <v/>
      </c>
      <c r="P345" s="22" t="str">
        <f>IF(ISNA(VLOOKUP(N345,Table1[[ID]:[Email2]],3,FALSE)),"",VLOOKUP(N345,Table1[[ID]:[Email2]],3,FALSE))</f>
        <v/>
      </c>
    </row>
    <row r="346" spans="1:16" x14ac:dyDescent="0.25">
      <c r="A346" t="str">
        <f t="shared" si="420"/>
        <v>Sunday April 10th</v>
      </c>
      <c r="B346" s="16" t="str">
        <f t="shared" si="421"/>
        <v>1pm - 1:20pm</v>
      </c>
      <c r="D346" s="4">
        <f t="shared" si="429"/>
        <v>0</v>
      </c>
      <c r="E346" t="str">
        <f t="shared" si="430"/>
        <v/>
      </c>
      <c r="F346" t="str">
        <f t="shared" si="422"/>
        <v/>
      </c>
      <c r="G346" t="str">
        <f t="shared" si="423"/>
        <v/>
      </c>
      <c r="H346" t="str">
        <f t="shared" si="424"/>
        <v/>
      </c>
      <c r="I346" t="str">
        <f t="shared" si="425"/>
        <v/>
      </c>
      <c r="J346" t="str">
        <f t="shared" si="426"/>
        <v/>
      </c>
      <c r="K346" t="str">
        <f t="shared" si="427"/>
        <v/>
      </c>
      <c r="L346" t="str">
        <f t="shared" si="428"/>
        <v/>
      </c>
      <c r="N346" s="40"/>
      <c r="O346" s="12" t="str">
        <f>IF(ISNA(VLOOKUP(N346,Table1[[ID]:[Last Name]],2,FALSE)),"",VLOOKUP(N346,Table1[[ID]:[Last Name]],2,FALSE))</f>
        <v/>
      </c>
      <c r="P346" s="22" t="str">
        <f>IF(ISNA(VLOOKUP(N346,Table1[[ID]:[Email2]],3,FALSE)),"",VLOOKUP(N346,Table1[[ID]:[Email2]],3,FALSE))</f>
        <v/>
      </c>
    </row>
    <row r="347" spans="1:16" x14ac:dyDescent="0.25">
      <c r="A347" t="str">
        <f t="shared" si="420"/>
        <v>Sunday April 10th</v>
      </c>
      <c r="B347" s="16" t="str">
        <f t="shared" si="421"/>
        <v>1pm - 1:20pm</v>
      </c>
      <c r="D347" s="5">
        <f>D342</f>
        <v>0</v>
      </c>
      <c r="E347" s="6" t="str">
        <f>E342</f>
        <v/>
      </c>
      <c r="F347" s="6" t="str">
        <f t="shared" ref="F347:L347" si="431">F342</f>
        <v/>
      </c>
      <c r="G347" s="6" t="str">
        <f t="shared" si="431"/>
        <v/>
      </c>
      <c r="H347" s="6" t="str">
        <f t="shared" si="431"/>
        <v/>
      </c>
      <c r="I347" s="6" t="str">
        <f t="shared" si="431"/>
        <v/>
      </c>
      <c r="J347" s="6" t="str">
        <f t="shared" si="431"/>
        <v/>
      </c>
      <c r="K347" s="6" t="str">
        <f t="shared" si="431"/>
        <v/>
      </c>
      <c r="L347" s="6" t="str">
        <f t="shared" si="431"/>
        <v/>
      </c>
      <c r="M347" s="6"/>
      <c r="N347" s="41"/>
      <c r="O347" s="11" t="str">
        <f>IF(ISNA(VLOOKUP(N347,Table1[[ID]:[Last Name]],2,FALSE)),"",VLOOKUP(N347,Table1[[ID]:[Last Name]],2,FALSE))</f>
        <v/>
      </c>
      <c r="P347" s="24" t="str">
        <f>IF(ISNA(VLOOKUP(N347,Table1[[ID]:[Email2]],3,FALSE)),"",VLOOKUP(N347,Table1[[ID]:[Email2]],3,FALSE))</f>
        <v/>
      </c>
    </row>
    <row r="348" spans="1:16" x14ac:dyDescent="0.25">
      <c r="B348" s="17"/>
    </row>
    <row r="349" spans="1:16" x14ac:dyDescent="0.25">
      <c r="A349" t="str">
        <f t="shared" ref="A349:A354" si="432">$A$6</f>
        <v>Sunday April 10th</v>
      </c>
      <c r="B349" s="16" t="str">
        <f t="shared" ref="B349:B354" si="433">$B$321</f>
        <v>1pm - 1:20pm</v>
      </c>
      <c r="D349" s="38"/>
      <c r="E349" s="3" t="str">
        <f>IF(ISNA(VLOOKUP(D349,'Project Information'!$A$2:$K$59,2,FALSE)),"",VLOOKUP(D349,'Project Information'!$A$2:$K$59,2,FALSE))</f>
        <v/>
      </c>
      <c r="F349" s="3" t="str">
        <f>IF(ISNA(VLOOKUP(D349,'Project Information'!$A$2:$K$59,3,FALSE)),"",VLOOKUP(D349,'Project Information'!$A$2:$K$59,3,FALSE))</f>
        <v/>
      </c>
      <c r="G349" s="3" t="str">
        <f>IF(ISNA(VLOOKUP(D349,'Project Information'!$A$2:$K$59,4,FALSE)),"",VLOOKUP(D349,'Project Information'!$A$2:$K$59,4,FALSE))</f>
        <v/>
      </c>
      <c r="H349" s="3" t="str">
        <f>IF(ISNA(VLOOKUP(D349,'Project Information'!$A$2:$K$59,6,FALSE)),"",VLOOKUP(D349,'Project Information'!$A$2:$K$59,6,FALSE))</f>
        <v/>
      </c>
      <c r="I349" s="3" t="str">
        <f>IF(ISNA(VLOOKUP(D349,'Project Information'!$A$2:$K$59,7,FALSE)),"",VLOOKUP(D349,'Project Information'!$A$2:$K$59,7,FALSE))</f>
        <v/>
      </c>
      <c r="J349" s="3" t="str">
        <f>IF(ISNA(VLOOKUP(D349,'Project Information'!$A$2:$K$59,8,FALSE)),"",VLOOKUP(D349,'Project Information'!$A$2:$K$59,8,FALSE))</f>
        <v/>
      </c>
      <c r="K349" s="21" t="str">
        <f>IF(ISNA(VLOOKUP(D349,'Project Information'!$A$2:$K$59,10,FALSE)),"",VLOOKUP(D349,'Project Information'!$A$2:$K$59,10,FALSE))</f>
        <v/>
      </c>
      <c r="L349" s="3" t="str">
        <f>IF(ISNA(VLOOKUP(D349,'Project Information'!$A$2:$K$59,11,FALSE)),"",VLOOKUP(D349,'Project Information'!$A$2:$K$59,11,FALSE))</f>
        <v/>
      </c>
      <c r="M349" s="3"/>
      <c r="N349" s="39"/>
      <c r="O349" s="10" t="str">
        <f>IF(ISNA(VLOOKUP(N349,Table1[[ID]:[Last Name]],2,FALSE)),"",VLOOKUP(N349,Table1[[ID]:[Last Name]],2,FALSE))</f>
        <v/>
      </c>
      <c r="P349" s="23" t="str">
        <f>IF(ISNA(VLOOKUP(N349,Table1[[ID]:[Email2]],3,FALSE)),"",VLOOKUP(N349,Table1[[ID]:[Email2]],3,FALSE))</f>
        <v/>
      </c>
    </row>
    <row r="350" spans="1:16" x14ac:dyDescent="0.25">
      <c r="A350" t="str">
        <f t="shared" si="432"/>
        <v>Sunday April 10th</v>
      </c>
      <c r="B350" s="16" t="str">
        <f t="shared" si="433"/>
        <v>1pm - 1:20pm</v>
      </c>
      <c r="D350" s="4">
        <f>D349</f>
        <v>0</v>
      </c>
      <c r="E350" t="str">
        <f>E349</f>
        <v/>
      </c>
      <c r="F350" t="str">
        <f t="shared" ref="F350:F353" si="434">F349</f>
        <v/>
      </c>
      <c r="G350" t="str">
        <f t="shared" ref="G350:G353" si="435">G349</f>
        <v/>
      </c>
      <c r="H350" t="str">
        <f t="shared" ref="H350:H353" si="436">H349</f>
        <v/>
      </c>
      <c r="I350" t="str">
        <f t="shared" ref="I350:I353" si="437">I349</f>
        <v/>
      </c>
      <c r="J350" t="str">
        <f t="shared" ref="J350:J353" si="438">J349</f>
        <v/>
      </c>
      <c r="K350" t="str">
        <f t="shared" ref="K350:K353" si="439">K349</f>
        <v/>
      </c>
      <c r="L350" t="str">
        <f t="shared" ref="L350:L353" si="440">L349</f>
        <v/>
      </c>
      <c r="N350" s="40"/>
      <c r="O350" s="12" t="str">
        <f>IF(ISNA(VLOOKUP(N350,Table1[[ID]:[Last Name]],2,FALSE)),"",VLOOKUP(N350,Table1[[ID]:[Last Name]],2,FALSE))</f>
        <v/>
      </c>
      <c r="P350" s="22" t="str">
        <f>IF(ISNA(VLOOKUP(N350,Table1[[ID]:[Email2]],3,FALSE)),"",VLOOKUP(N350,Table1[[ID]:[Email2]],3,FALSE))</f>
        <v/>
      </c>
    </row>
    <row r="351" spans="1:16" x14ac:dyDescent="0.25">
      <c r="A351" t="str">
        <f t="shared" si="432"/>
        <v>Sunday April 10th</v>
      </c>
      <c r="B351" s="16" t="str">
        <f t="shared" si="433"/>
        <v>1pm - 1:20pm</v>
      </c>
      <c r="D351" s="4">
        <f t="shared" ref="D351:D353" si="441">D350</f>
        <v>0</v>
      </c>
      <c r="E351" t="str">
        <f t="shared" ref="E351:E353" si="442">E350</f>
        <v/>
      </c>
      <c r="F351" t="str">
        <f t="shared" si="434"/>
        <v/>
      </c>
      <c r="G351" t="str">
        <f t="shared" si="435"/>
        <v/>
      </c>
      <c r="H351" t="str">
        <f t="shared" si="436"/>
        <v/>
      </c>
      <c r="I351" t="str">
        <f t="shared" si="437"/>
        <v/>
      </c>
      <c r="J351" t="str">
        <f t="shared" si="438"/>
        <v/>
      </c>
      <c r="K351" t="str">
        <f t="shared" si="439"/>
        <v/>
      </c>
      <c r="L351" t="str">
        <f t="shared" si="440"/>
        <v/>
      </c>
      <c r="N351" s="40"/>
      <c r="O351" s="12" t="str">
        <f>IF(ISNA(VLOOKUP(N351,Table1[[ID]:[Last Name]],2,FALSE)),"",VLOOKUP(N351,Table1[[ID]:[Last Name]],2,FALSE))</f>
        <v/>
      </c>
      <c r="P351" s="22" t="str">
        <f>IF(ISNA(VLOOKUP(N351,Table1[[ID]:[Email2]],3,FALSE)),"",VLOOKUP(N351,Table1[[ID]:[Email2]],3,FALSE))</f>
        <v/>
      </c>
    </row>
    <row r="352" spans="1:16" x14ac:dyDescent="0.25">
      <c r="A352" t="str">
        <f t="shared" si="432"/>
        <v>Sunday April 10th</v>
      </c>
      <c r="B352" s="16" t="str">
        <f t="shared" si="433"/>
        <v>1pm - 1:20pm</v>
      </c>
      <c r="D352" s="4">
        <f t="shared" si="441"/>
        <v>0</v>
      </c>
      <c r="E352" t="str">
        <f t="shared" si="442"/>
        <v/>
      </c>
      <c r="F352" t="str">
        <f t="shared" si="434"/>
        <v/>
      </c>
      <c r="G352" t="str">
        <f t="shared" si="435"/>
        <v/>
      </c>
      <c r="H352" t="str">
        <f t="shared" si="436"/>
        <v/>
      </c>
      <c r="I352" t="str">
        <f t="shared" si="437"/>
        <v/>
      </c>
      <c r="J352" t="str">
        <f t="shared" si="438"/>
        <v/>
      </c>
      <c r="K352" t="str">
        <f t="shared" si="439"/>
        <v/>
      </c>
      <c r="L352" t="str">
        <f t="shared" si="440"/>
        <v/>
      </c>
      <c r="N352" s="40"/>
      <c r="O352" s="12" t="str">
        <f>IF(ISNA(VLOOKUP(N352,Table1[[ID]:[Last Name]],2,FALSE)),"",VLOOKUP(N352,Table1[[ID]:[Last Name]],2,FALSE))</f>
        <v/>
      </c>
      <c r="P352" s="22" t="str">
        <f>IF(ISNA(VLOOKUP(N352,Table1[[ID]:[Email2]],3,FALSE)),"",VLOOKUP(N352,Table1[[ID]:[Email2]],3,FALSE))</f>
        <v/>
      </c>
    </row>
    <row r="353" spans="1:16" x14ac:dyDescent="0.25">
      <c r="A353" t="str">
        <f t="shared" si="432"/>
        <v>Sunday April 10th</v>
      </c>
      <c r="B353" s="16" t="str">
        <f t="shared" si="433"/>
        <v>1pm - 1:20pm</v>
      </c>
      <c r="D353" s="4">
        <f t="shared" si="441"/>
        <v>0</v>
      </c>
      <c r="E353" t="str">
        <f t="shared" si="442"/>
        <v/>
      </c>
      <c r="F353" t="str">
        <f t="shared" si="434"/>
        <v/>
      </c>
      <c r="G353" t="str">
        <f t="shared" si="435"/>
        <v/>
      </c>
      <c r="H353" t="str">
        <f t="shared" si="436"/>
        <v/>
      </c>
      <c r="I353" t="str">
        <f t="shared" si="437"/>
        <v/>
      </c>
      <c r="J353" t="str">
        <f t="shared" si="438"/>
        <v/>
      </c>
      <c r="K353" t="str">
        <f t="shared" si="439"/>
        <v/>
      </c>
      <c r="L353" t="str">
        <f t="shared" si="440"/>
        <v/>
      </c>
      <c r="N353" s="40"/>
      <c r="O353" s="12" t="str">
        <f>IF(ISNA(VLOOKUP(N353,Table1[[ID]:[Last Name]],2,FALSE)),"",VLOOKUP(N353,Table1[[ID]:[Last Name]],2,FALSE))</f>
        <v/>
      </c>
      <c r="P353" s="22" t="str">
        <f>IF(ISNA(VLOOKUP(N353,Table1[[ID]:[Email2]],3,FALSE)),"",VLOOKUP(N353,Table1[[ID]:[Email2]],3,FALSE))</f>
        <v/>
      </c>
    </row>
    <row r="354" spans="1:16" x14ac:dyDescent="0.25">
      <c r="A354" t="str">
        <f t="shared" si="432"/>
        <v>Sunday April 10th</v>
      </c>
      <c r="B354" s="16" t="str">
        <f t="shared" si="433"/>
        <v>1pm - 1:20pm</v>
      </c>
      <c r="D354" s="5">
        <f>D349</f>
        <v>0</v>
      </c>
      <c r="E354" s="6" t="str">
        <f>E349</f>
        <v/>
      </c>
      <c r="F354" s="6" t="str">
        <f t="shared" ref="F354:L354" si="443">F349</f>
        <v/>
      </c>
      <c r="G354" s="6" t="str">
        <f t="shared" si="443"/>
        <v/>
      </c>
      <c r="H354" s="6" t="str">
        <f t="shared" si="443"/>
        <v/>
      </c>
      <c r="I354" s="6" t="str">
        <f t="shared" si="443"/>
        <v/>
      </c>
      <c r="J354" s="6" t="str">
        <f t="shared" si="443"/>
        <v/>
      </c>
      <c r="K354" s="6" t="str">
        <f t="shared" si="443"/>
        <v/>
      </c>
      <c r="L354" s="6" t="str">
        <f t="shared" si="443"/>
        <v/>
      </c>
      <c r="M354" s="6"/>
      <c r="N354" s="41"/>
      <c r="O354" s="11" t="str">
        <f>IF(ISNA(VLOOKUP(N354,Table1[[ID]:[Last Name]],2,FALSE)),"",VLOOKUP(N354,Table1[[ID]:[Last Name]],2,FALSE))</f>
        <v/>
      </c>
      <c r="P354" s="24" t="str">
        <f>IF(ISNA(VLOOKUP(N354,Table1[[ID]:[Email2]],3,FALSE)),"",VLOOKUP(N354,Table1[[ID]:[Email2]],3,FALSE))</f>
        <v/>
      </c>
    </row>
    <row r="355" spans="1:16" x14ac:dyDescent="0.25">
      <c r="B355" s="17"/>
    </row>
    <row r="356" spans="1:16" x14ac:dyDescent="0.25">
      <c r="A356" t="str">
        <f t="shared" ref="A356:A361" si="444">$A$6</f>
        <v>Sunday April 10th</v>
      </c>
      <c r="B356" s="16" t="str">
        <f t="shared" ref="B356:B361" si="445">$B$321</f>
        <v>1pm - 1:20pm</v>
      </c>
      <c r="D356" s="38"/>
      <c r="E356" s="3" t="str">
        <f>IF(ISNA(VLOOKUP(D356,'Project Information'!$A$2:$K$59,2,FALSE)),"",VLOOKUP(D356,'Project Information'!$A$2:$K$59,2,FALSE))</f>
        <v/>
      </c>
      <c r="F356" s="3" t="str">
        <f>IF(ISNA(VLOOKUP(D356,'Project Information'!$A$2:$K$59,3,FALSE)),"",VLOOKUP(D356,'Project Information'!$A$2:$K$59,3,FALSE))</f>
        <v/>
      </c>
      <c r="G356" s="3" t="str">
        <f>IF(ISNA(VLOOKUP(D356,'Project Information'!$A$2:$K$59,4,FALSE)),"",VLOOKUP(D356,'Project Information'!$A$2:$K$59,4,FALSE))</f>
        <v/>
      </c>
      <c r="H356" s="3" t="str">
        <f>IF(ISNA(VLOOKUP(D356,'Project Information'!$A$2:$K$59,6,FALSE)),"",VLOOKUP(D356,'Project Information'!$A$2:$K$59,6,FALSE))</f>
        <v/>
      </c>
      <c r="I356" s="3" t="str">
        <f>IF(ISNA(VLOOKUP(D356,'Project Information'!$A$2:$K$59,7,FALSE)),"",VLOOKUP(D356,'Project Information'!$A$2:$K$59,7,FALSE))</f>
        <v/>
      </c>
      <c r="J356" s="3" t="str">
        <f>IF(ISNA(VLOOKUP(D356,'Project Information'!$A$2:$K$59,8,FALSE)),"",VLOOKUP(D356,'Project Information'!$A$2:$K$59,8,FALSE))</f>
        <v/>
      </c>
      <c r="K356" s="21" t="str">
        <f>IF(ISNA(VLOOKUP(D356,'Project Information'!$A$2:$K$59,10,FALSE)),"",VLOOKUP(D356,'Project Information'!$A$2:$K$59,10,FALSE))</f>
        <v/>
      </c>
      <c r="L356" s="3" t="str">
        <f>IF(ISNA(VLOOKUP(D356,'Project Information'!$A$2:$K$59,11,FALSE)),"",VLOOKUP(D356,'Project Information'!$A$2:$K$59,11,FALSE))</f>
        <v/>
      </c>
      <c r="M356" s="3"/>
      <c r="N356" s="39"/>
      <c r="O356" s="10" t="str">
        <f>IF(ISNA(VLOOKUP(N356,Table1[[ID]:[Last Name]],2,FALSE)),"",VLOOKUP(N356,Table1[[ID]:[Last Name]],2,FALSE))</f>
        <v/>
      </c>
      <c r="P356" s="23" t="str">
        <f>IF(ISNA(VLOOKUP(N356,Table1[[ID]:[Email2]],3,FALSE)),"",VLOOKUP(N356,Table1[[ID]:[Email2]],3,FALSE))</f>
        <v/>
      </c>
    </row>
    <row r="357" spans="1:16" x14ac:dyDescent="0.25">
      <c r="A357" t="str">
        <f t="shared" si="444"/>
        <v>Sunday April 10th</v>
      </c>
      <c r="B357" s="16" t="str">
        <f t="shared" si="445"/>
        <v>1pm - 1:20pm</v>
      </c>
      <c r="D357" s="4">
        <f>D356</f>
        <v>0</v>
      </c>
      <c r="E357" t="str">
        <f>E356</f>
        <v/>
      </c>
      <c r="F357" t="str">
        <f t="shared" ref="F357:F360" si="446">F356</f>
        <v/>
      </c>
      <c r="G357" t="str">
        <f t="shared" ref="G357:G360" si="447">G356</f>
        <v/>
      </c>
      <c r="H357" t="str">
        <f t="shared" ref="H357:H360" si="448">H356</f>
        <v/>
      </c>
      <c r="I357" t="str">
        <f t="shared" ref="I357:I360" si="449">I356</f>
        <v/>
      </c>
      <c r="J357" t="str">
        <f t="shared" ref="J357:J360" si="450">J356</f>
        <v/>
      </c>
      <c r="K357" t="str">
        <f t="shared" ref="K357:K360" si="451">K356</f>
        <v/>
      </c>
      <c r="L357" t="str">
        <f t="shared" ref="L357:L360" si="452">L356</f>
        <v/>
      </c>
      <c r="N357" s="40"/>
      <c r="O357" s="12" t="str">
        <f>IF(ISNA(VLOOKUP(N357,Table1[[ID]:[Last Name]],2,FALSE)),"",VLOOKUP(N357,Table1[[ID]:[Last Name]],2,FALSE))</f>
        <v/>
      </c>
      <c r="P357" s="22" t="str">
        <f>IF(ISNA(VLOOKUP(N357,Table1[[ID]:[Email2]],3,FALSE)),"",VLOOKUP(N357,Table1[[ID]:[Email2]],3,FALSE))</f>
        <v/>
      </c>
    </row>
    <row r="358" spans="1:16" x14ac:dyDescent="0.25">
      <c r="A358" t="str">
        <f t="shared" si="444"/>
        <v>Sunday April 10th</v>
      </c>
      <c r="B358" s="16" t="str">
        <f t="shared" si="445"/>
        <v>1pm - 1:20pm</v>
      </c>
      <c r="D358" s="4">
        <f t="shared" ref="D358:D360" si="453">D357</f>
        <v>0</v>
      </c>
      <c r="E358" t="str">
        <f t="shared" ref="E358:E360" si="454">E357</f>
        <v/>
      </c>
      <c r="F358" t="str">
        <f t="shared" si="446"/>
        <v/>
      </c>
      <c r="G358" t="str">
        <f t="shared" si="447"/>
        <v/>
      </c>
      <c r="H358" t="str">
        <f t="shared" si="448"/>
        <v/>
      </c>
      <c r="I358" t="str">
        <f t="shared" si="449"/>
        <v/>
      </c>
      <c r="J358" t="str">
        <f t="shared" si="450"/>
        <v/>
      </c>
      <c r="K358" t="str">
        <f t="shared" si="451"/>
        <v/>
      </c>
      <c r="L358" t="str">
        <f t="shared" si="452"/>
        <v/>
      </c>
      <c r="N358" s="40"/>
      <c r="O358" s="12" t="str">
        <f>IF(ISNA(VLOOKUP(N358,Table1[[ID]:[Last Name]],2,FALSE)),"",VLOOKUP(N358,Table1[[ID]:[Last Name]],2,FALSE))</f>
        <v/>
      </c>
      <c r="P358" s="22" t="str">
        <f>IF(ISNA(VLOOKUP(N358,Table1[[ID]:[Email2]],3,FALSE)),"",VLOOKUP(N358,Table1[[ID]:[Email2]],3,FALSE))</f>
        <v/>
      </c>
    </row>
    <row r="359" spans="1:16" x14ac:dyDescent="0.25">
      <c r="A359" t="str">
        <f t="shared" si="444"/>
        <v>Sunday April 10th</v>
      </c>
      <c r="B359" s="16" t="str">
        <f t="shared" si="445"/>
        <v>1pm - 1:20pm</v>
      </c>
      <c r="D359" s="4">
        <f t="shared" si="453"/>
        <v>0</v>
      </c>
      <c r="E359" t="str">
        <f t="shared" si="454"/>
        <v/>
      </c>
      <c r="F359" t="str">
        <f t="shared" si="446"/>
        <v/>
      </c>
      <c r="G359" t="str">
        <f t="shared" si="447"/>
        <v/>
      </c>
      <c r="H359" t="str">
        <f t="shared" si="448"/>
        <v/>
      </c>
      <c r="I359" t="str">
        <f t="shared" si="449"/>
        <v/>
      </c>
      <c r="J359" t="str">
        <f t="shared" si="450"/>
        <v/>
      </c>
      <c r="K359" t="str">
        <f t="shared" si="451"/>
        <v/>
      </c>
      <c r="L359" t="str">
        <f t="shared" si="452"/>
        <v/>
      </c>
      <c r="N359" s="40"/>
      <c r="O359" s="12" t="str">
        <f>IF(ISNA(VLOOKUP(N359,Table1[[ID]:[Last Name]],2,FALSE)),"",VLOOKUP(N359,Table1[[ID]:[Last Name]],2,FALSE))</f>
        <v/>
      </c>
      <c r="P359" s="22" t="str">
        <f>IF(ISNA(VLOOKUP(N359,Table1[[ID]:[Email2]],3,FALSE)),"",VLOOKUP(N359,Table1[[ID]:[Email2]],3,FALSE))</f>
        <v/>
      </c>
    </row>
    <row r="360" spans="1:16" x14ac:dyDescent="0.25">
      <c r="A360" t="str">
        <f t="shared" si="444"/>
        <v>Sunday April 10th</v>
      </c>
      <c r="B360" s="16" t="str">
        <f t="shared" si="445"/>
        <v>1pm - 1:20pm</v>
      </c>
      <c r="D360" s="4">
        <f t="shared" si="453"/>
        <v>0</v>
      </c>
      <c r="E360" t="str">
        <f t="shared" si="454"/>
        <v/>
      </c>
      <c r="F360" t="str">
        <f t="shared" si="446"/>
        <v/>
      </c>
      <c r="G360" t="str">
        <f t="shared" si="447"/>
        <v/>
      </c>
      <c r="H360" t="str">
        <f t="shared" si="448"/>
        <v/>
      </c>
      <c r="I360" t="str">
        <f t="shared" si="449"/>
        <v/>
      </c>
      <c r="J360" t="str">
        <f t="shared" si="450"/>
        <v/>
      </c>
      <c r="K360" t="str">
        <f t="shared" si="451"/>
        <v/>
      </c>
      <c r="L360" t="str">
        <f t="shared" si="452"/>
        <v/>
      </c>
      <c r="N360" s="40"/>
      <c r="O360" s="12" t="str">
        <f>IF(ISNA(VLOOKUP(N360,Table1[[ID]:[Last Name]],2,FALSE)),"",VLOOKUP(N360,Table1[[ID]:[Last Name]],2,FALSE))</f>
        <v/>
      </c>
      <c r="P360" s="22" t="str">
        <f>IF(ISNA(VLOOKUP(N360,Table1[[ID]:[Email2]],3,FALSE)),"",VLOOKUP(N360,Table1[[ID]:[Email2]],3,FALSE))</f>
        <v/>
      </c>
    </row>
    <row r="361" spans="1:16" x14ac:dyDescent="0.25">
      <c r="A361" t="str">
        <f t="shared" si="444"/>
        <v>Sunday April 10th</v>
      </c>
      <c r="B361" s="16" t="str">
        <f t="shared" si="445"/>
        <v>1pm - 1:20pm</v>
      </c>
      <c r="D361" s="5">
        <f>D356</f>
        <v>0</v>
      </c>
      <c r="E361" s="6" t="str">
        <f>E356</f>
        <v/>
      </c>
      <c r="F361" s="6" t="str">
        <f t="shared" ref="F361:L361" si="455">F356</f>
        <v/>
      </c>
      <c r="G361" s="6" t="str">
        <f t="shared" si="455"/>
        <v/>
      </c>
      <c r="H361" s="6" t="str">
        <f t="shared" si="455"/>
        <v/>
      </c>
      <c r="I361" s="6" t="str">
        <f t="shared" si="455"/>
        <v/>
      </c>
      <c r="J361" s="6" t="str">
        <f t="shared" si="455"/>
        <v/>
      </c>
      <c r="K361" s="6" t="str">
        <f t="shared" si="455"/>
        <v/>
      </c>
      <c r="L361" s="6" t="str">
        <f t="shared" si="455"/>
        <v/>
      </c>
      <c r="M361" s="6"/>
      <c r="N361" s="41"/>
      <c r="O361" s="11" t="str">
        <f>IF(ISNA(VLOOKUP(N361,Table1[[ID]:[Last Name]],2,FALSE)),"",VLOOKUP(N361,Table1[[ID]:[Last Name]],2,FALSE))</f>
        <v/>
      </c>
      <c r="P361" s="24" t="str">
        <f>IF(ISNA(VLOOKUP(N361,Table1[[ID]:[Email2]],3,FALSE)),"",VLOOKUP(N361,Table1[[ID]:[Email2]],3,FALSE))</f>
        <v/>
      </c>
    </row>
    <row r="363" spans="1:16" s="14" customFormat="1" ht="6" customHeight="1" x14ac:dyDescent="0.25"/>
    <row r="365" spans="1:16" x14ac:dyDescent="0.25">
      <c r="A365" t="str">
        <f t="shared" ref="A365:A370" si="456">$A$6</f>
        <v>Sunday April 10th</v>
      </c>
      <c r="B365" s="19" t="s">
        <v>28</v>
      </c>
      <c r="D365" s="38"/>
      <c r="E365" s="3" t="str">
        <f>IF(ISNA(VLOOKUP(D365,'Project Information'!$A$2:$K$59,2,FALSE)),"",VLOOKUP(D365,'Project Information'!$A$2:$K$59,2,FALSE))</f>
        <v/>
      </c>
      <c r="F365" s="3" t="str">
        <f>IF(ISNA(VLOOKUP(D365,'Project Information'!$A$2:$K$59,3,FALSE)),"",VLOOKUP(D365,'Project Information'!$A$2:$K$59,3,FALSE))</f>
        <v/>
      </c>
      <c r="G365" s="3" t="str">
        <f>IF(ISNA(VLOOKUP(D365,'Project Information'!$A$2:$K$59,4,FALSE)),"",VLOOKUP(D365,'Project Information'!$A$2:$K$59,4,FALSE))</f>
        <v/>
      </c>
      <c r="H365" s="3" t="str">
        <f>IF(ISNA(VLOOKUP(D365,'Project Information'!$A$2:$K$59,6,FALSE)),"",VLOOKUP(D365,'Project Information'!$A$2:$K$59,6,FALSE))</f>
        <v/>
      </c>
      <c r="I365" s="3" t="str">
        <f>IF(ISNA(VLOOKUP(D365,'Project Information'!$A$2:$K$59,7,FALSE)),"",VLOOKUP(D365,'Project Information'!$A$2:$K$59,7,FALSE))</f>
        <v/>
      </c>
      <c r="J365" s="3" t="str">
        <f>IF(ISNA(VLOOKUP(D365,'Project Information'!$A$2:$K$59,8,FALSE)),"",VLOOKUP(D365,'Project Information'!$A$2:$K$59,8,FALSE))</f>
        <v/>
      </c>
      <c r="K365" s="21" t="str">
        <f>IF(ISNA(VLOOKUP(D365,'Project Information'!$A$2:$K$59,10,FALSE)),"",VLOOKUP(D365,'Project Information'!$A$2:$K$59,10,FALSE))</f>
        <v/>
      </c>
      <c r="L365" s="3" t="str">
        <f>IF(ISNA(VLOOKUP(D365,'Project Information'!$A$2:$K$59,11,FALSE)),"",VLOOKUP(D365,'Project Information'!$A$2:$K$59,11,FALSE))</f>
        <v/>
      </c>
      <c r="M365" s="3"/>
      <c r="N365" s="39"/>
      <c r="O365" s="10" t="str">
        <f>IF(ISNA(VLOOKUP(N365,Table1[[ID]:[Last Name]],2,FALSE)),"",VLOOKUP(N365,Table1[[ID]:[Last Name]],2,FALSE))</f>
        <v/>
      </c>
      <c r="P365" s="23" t="str">
        <f>IF(ISNA(VLOOKUP(N365,Table1[[ID]:[Email2]],3,FALSE)),"",VLOOKUP(N365,Table1[[ID]:[Email2]],3,FALSE))</f>
        <v/>
      </c>
    </row>
    <row r="366" spans="1:16" x14ac:dyDescent="0.25">
      <c r="A366" t="str">
        <f t="shared" si="456"/>
        <v>Sunday April 10th</v>
      </c>
      <c r="B366" s="19" t="str">
        <f>$B$365</f>
        <v>1:20pm - 1:40pm</v>
      </c>
      <c r="D366" s="4">
        <f>D365</f>
        <v>0</v>
      </c>
      <c r="E366" t="str">
        <f>E365</f>
        <v/>
      </c>
      <c r="F366" t="str">
        <f t="shared" ref="F366:F369" si="457">F365</f>
        <v/>
      </c>
      <c r="G366" t="str">
        <f t="shared" ref="G366:G369" si="458">G365</f>
        <v/>
      </c>
      <c r="H366" t="str">
        <f t="shared" ref="H366:H369" si="459">H365</f>
        <v/>
      </c>
      <c r="I366" t="str">
        <f t="shared" ref="I366:I369" si="460">I365</f>
        <v/>
      </c>
      <c r="J366" t="str">
        <f t="shared" ref="J366:J369" si="461">J365</f>
        <v/>
      </c>
      <c r="K366" t="str">
        <f t="shared" ref="K366:K369" si="462">K365</f>
        <v/>
      </c>
      <c r="L366" t="str">
        <f t="shared" ref="L366:L369" si="463">L365</f>
        <v/>
      </c>
      <c r="N366" s="40"/>
      <c r="O366" s="12" t="str">
        <f>IF(ISNA(VLOOKUP(N366,Table1[[ID]:[Last Name]],2,FALSE)),"",VLOOKUP(N366,Table1[[ID]:[Last Name]],2,FALSE))</f>
        <v/>
      </c>
      <c r="P366" s="22" t="str">
        <f>IF(ISNA(VLOOKUP(N366,Table1[[ID]:[Email2]],3,FALSE)),"",VLOOKUP(N366,Table1[[ID]:[Email2]],3,FALSE))</f>
        <v/>
      </c>
    </row>
    <row r="367" spans="1:16" x14ac:dyDescent="0.25">
      <c r="A367" t="str">
        <f t="shared" si="456"/>
        <v>Sunday April 10th</v>
      </c>
      <c r="B367" s="19" t="str">
        <f t="shared" ref="B367:B369" si="464">$B$365</f>
        <v>1:20pm - 1:40pm</v>
      </c>
      <c r="D367" s="4">
        <f t="shared" ref="D367:D369" si="465">D366</f>
        <v>0</v>
      </c>
      <c r="E367" t="str">
        <f t="shared" ref="E367:E369" si="466">E366</f>
        <v/>
      </c>
      <c r="F367" t="str">
        <f t="shared" si="457"/>
        <v/>
      </c>
      <c r="G367" t="str">
        <f t="shared" si="458"/>
        <v/>
      </c>
      <c r="H367" t="str">
        <f t="shared" si="459"/>
        <v/>
      </c>
      <c r="I367" t="str">
        <f t="shared" si="460"/>
        <v/>
      </c>
      <c r="J367" t="str">
        <f t="shared" si="461"/>
        <v/>
      </c>
      <c r="K367" t="str">
        <f t="shared" si="462"/>
        <v/>
      </c>
      <c r="L367" t="str">
        <f t="shared" si="463"/>
        <v/>
      </c>
      <c r="N367" s="40"/>
      <c r="O367" s="12" t="str">
        <f>IF(ISNA(VLOOKUP(N367,Table1[[ID]:[Last Name]],2,FALSE)),"",VLOOKUP(N367,Table1[[ID]:[Last Name]],2,FALSE))</f>
        <v/>
      </c>
      <c r="P367" s="22" t="str">
        <f>IF(ISNA(VLOOKUP(N367,Table1[[ID]:[Email2]],3,FALSE)),"",VLOOKUP(N367,Table1[[ID]:[Email2]],3,FALSE))</f>
        <v/>
      </c>
    </row>
    <row r="368" spans="1:16" x14ac:dyDescent="0.25">
      <c r="A368" t="str">
        <f t="shared" si="456"/>
        <v>Sunday April 10th</v>
      </c>
      <c r="B368" s="19" t="str">
        <f t="shared" si="464"/>
        <v>1:20pm - 1:40pm</v>
      </c>
      <c r="D368" s="4">
        <f t="shared" si="465"/>
        <v>0</v>
      </c>
      <c r="E368" t="str">
        <f t="shared" si="466"/>
        <v/>
      </c>
      <c r="F368" t="str">
        <f t="shared" si="457"/>
        <v/>
      </c>
      <c r="G368" t="str">
        <f t="shared" si="458"/>
        <v/>
      </c>
      <c r="H368" t="str">
        <f t="shared" si="459"/>
        <v/>
      </c>
      <c r="I368" t="str">
        <f t="shared" si="460"/>
        <v/>
      </c>
      <c r="J368" t="str">
        <f t="shared" si="461"/>
        <v/>
      </c>
      <c r="K368" t="str">
        <f t="shared" si="462"/>
        <v/>
      </c>
      <c r="L368" t="str">
        <f t="shared" si="463"/>
        <v/>
      </c>
      <c r="N368" s="40"/>
      <c r="O368" s="12" t="str">
        <f>IF(ISNA(VLOOKUP(N368,Table1[[ID]:[Last Name]],2,FALSE)),"",VLOOKUP(N368,Table1[[ID]:[Last Name]],2,FALSE))</f>
        <v/>
      </c>
      <c r="P368" s="22" t="str">
        <f>IF(ISNA(VLOOKUP(N368,Table1[[ID]:[Email2]],3,FALSE)),"",VLOOKUP(N368,Table1[[ID]:[Email2]],3,FALSE))</f>
        <v/>
      </c>
    </row>
    <row r="369" spans="1:16" x14ac:dyDescent="0.25">
      <c r="A369" t="str">
        <f t="shared" si="456"/>
        <v>Sunday April 10th</v>
      </c>
      <c r="B369" s="19" t="str">
        <f t="shared" si="464"/>
        <v>1:20pm - 1:40pm</v>
      </c>
      <c r="D369" s="4">
        <f t="shared" si="465"/>
        <v>0</v>
      </c>
      <c r="E369" t="str">
        <f t="shared" si="466"/>
        <v/>
      </c>
      <c r="F369" t="str">
        <f t="shared" si="457"/>
        <v/>
      </c>
      <c r="G369" t="str">
        <f t="shared" si="458"/>
        <v/>
      </c>
      <c r="H369" t="str">
        <f t="shared" si="459"/>
        <v/>
      </c>
      <c r="I369" t="str">
        <f t="shared" si="460"/>
        <v/>
      </c>
      <c r="J369" t="str">
        <f t="shared" si="461"/>
        <v/>
      </c>
      <c r="K369" t="str">
        <f t="shared" si="462"/>
        <v/>
      </c>
      <c r="L369" t="str">
        <f t="shared" si="463"/>
        <v/>
      </c>
      <c r="N369" s="40"/>
      <c r="O369" s="12" t="str">
        <f>IF(ISNA(VLOOKUP(N369,Table1[[ID]:[Last Name]],2,FALSE)),"",VLOOKUP(N369,Table1[[ID]:[Last Name]],2,FALSE))</f>
        <v/>
      </c>
      <c r="P369" s="22" t="str">
        <f>IF(ISNA(VLOOKUP(N369,Table1[[ID]:[Email2]],3,FALSE)),"",VLOOKUP(N369,Table1[[ID]:[Email2]],3,FALSE))</f>
        <v/>
      </c>
    </row>
    <row r="370" spans="1:16" x14ac:dyDescent="0.25">
      <c r="A370" t="str">
        <f t="shared" si="456"/>
        <v>Sunday April 10th</v>
      </c>
      <c r="B370" s="19" t="str">
        <f>$B$365</f>
        <v>1:20pm - 1:40pm</v>
      </c>
      <c r="D370" s="5">
        <f>D365</f>
        <v>0</v>
      </c>
      <c r="E370" s="6" t="str">
        <f>E365</f>
        <v/>
      </c>
      <c r="F370" s="6" t="str">
        <f t="shared" ref="F370:L370" si="467">F365</f>
        <v/>
      </c>
      <c r="G370" s="6" t="str">
        <f t="shared" si="467"/>
        <v/>
      </c>
      <c r="H370" s="6" t="str">
        <f t="shared" si="467"/>
        <v/>
      </c>
      <c r="I370" s="6" t="str">
        <f t="shared" si="467"/>
        <v/>
      </c>
      <c r="J370" s="6" t="str">
        <f t="shared" si="467"/>
        <v/>
      </c>
      <c r="K370" s="6" t="str">
        <f t="shared" si="467"/>
        <v/>
      </c>
      <c r="L370" s="6" t="str">
        <f t="shared" si="467"/>
        <v/>
      </c>
      <c r="M370" s="6"/>
      <c r="N370" s="41"/>
      <c r="O370" s="11" t="str">
        <f>IF(ISNA(VLOOKUP(N370,Table1[[ID]:[Last Name]],2,FALSE)),"",VLOOKUP(N370,Table1[[ID]:[Last Name]],2,FALSE))</f>
        <v/>
      </c>
      <c r="P370" s="24" t="str">
        <f>IF(ISNA(VLOOKUP(N370,Table1[[ID]:[Email2]],3,FALSE)),"",VLOOKUP(N370,Table1[[ID]:[Email2]],3,FALSE))</f>
        <v/>
      </c>
    </row>
    <row r="371" spans="1:16" x14ac:dyDescent="0.25">
      <c r="B371" s="17"/>
    </row>
    <row r="372" spans="1:16" x14ac:dyDescent="0.25">
      <c r="A372" t="str">
        <f t="shared" ref="A372:A377" si="468">$A$6</f>
        <v>Sunday April 10th</v>
      </c>
      <c r="B372" s="19" t="str">
        <f t="shared" ref="B372:B377" si="469">$B$365</f>
        <v>1:20pm - 1:40pm</v>
      </c>
      <c r="D372" s="38"/>
      <c r="E372" s="3" t="str">
        <f>IF(ISNA(VLOOKUP(D372,'Project Information'!$A$2:$K$59,2,FALSE)),"",VLOOKUP(D372,'Project Information'!$A$2:$K$59,2,FALSE))</f>
        <v/>
      </c>
      <c r="F372" s="3" t="str">
        <f>IF(ISNA(VLOOKUP(D372,'Project Information'!$A$2:$K$59,3,FALSE)),"",VLOOKUP(D372,'Project Information'!$A$2:$K$59,3,FALSE))</f>
        <v/>
      </c>
      <c r="G372" s="3" t="str">
        <f>IF(ISNA(VLOOKUP(D372,'Project Information'!$A$2:$K$59,4,FALSE)),"",VLOOKUP(D372,'Project Information'!$A$2:$K$59,4,FALSE))</f>
        <v/>
      </c>
      <c r="H372" s="3" t="str">
        <f>IF(ISNA(VLOOKUP(D372,'Project Information'!$A$2:$K$59,6,FALSE)),"",VLOOKUP(D372,'Project Information'!$A$2:$K$59,6,FALSE))</f>
        <v/>
      </c>
      <c r="I372" s="3" t="str">
        <f>IF(ISNA(VLOOKUP(D372,'Project Information'!$A$2:$K$59,7,FALSE)),"",VLOOKUP(D372,'Project Information'!$A$2:$K$59,7,FALSE))</f>
        <v/>
      </c>
      <c r="J372" s="3" t="str">
        <f>IF(ISNA(VLOOKUP(D372,'Project Information'!$A$2:$K$59,8,FALSE)),"",VLOOKUP(D372,'Project Information'!$A$2:$K$59,8,FALSE))</f>
        <v/>
      </c>
      <c r="K372" s="21" t="str">
        <f>IF(ISNA(VLOOKUP(D372,'Project Information'!$A$2:$K$59,10,FALSE)),"",VLOOKUP(D372,'Project Information'!$A$2:$K$59,10,FALSE))</f>
        <v/>
      </c>
      <c r="L372" s="3" t="str">
        <f>IF(ISNA(VLOOKUP(D372,'Project Information'!$A$2:$K$59,11,FALSE)),"",VLOOKUP(D372,'Project Information'!$A$2:$K$59,11,FALSE))</f>
        <v/>
      </c>
      <c r="M372" s="3"/>
      <c r="N372" s="39"/>
      <c r="O372" s="10" t="str">
        <f>IF(ISNA(VLOOKUP(N372,Table1[[ID]:[Last Name]],2,FALSE)),"",VLOOKUP(N372,Table1[[ID]:[Last Name]],2,FALSE))</f>
        <v/>
      </c>
      <c r="P372" s="23" t="str">
        <f>IF(ISNA(VLOOKUP(N372,Table1[[ID]:[Email2]],3,FALSE)),"",VLOOKUP(N372,Table1[[ID]:[Email2]],3,FALSE))</f>
        <v/>
      </c>
    </row>
    <row r="373" spans="1:16" x14ac:dyDescent="0.25">
      <c r="A373" t="str">
        <f t="shared" si="468"/>
        <v>Sunday April 10th</v>
      </c>
      <c r="B373" s="19" t="str">
        <f t="shared" si="469"/>
        <v>1:20pm - 1:40pm</v>
      </c>
      <c r="D373" s="4">
        <f>D372</f>
        <v>0</v>
      </c>
      <c r="E373" t="str">
        <f>E372</f>
        <v/>
      </c>
      <c r="F373" t="str">
        <f t="shared" ref="F373:F376" si="470">F372</f>
        <v/>
      </c>
      <c r="G373" t="str">
        <f t="shared" ref="G373:G376" si="471">G372</f>
        <v/>
      </c>
      <c r="H373" t="str">
        <f t="shared" ref="H373:H376" si="472">H372</f>
        <v/>
      </c>
      <c r="I373" t="str">
        <f t="shared" ref="I373:I376" si="473">I372</f>
        <v/>
      </c>
      <c r="J373" t="str">
        <f t="shared" ref="J373:J376" si="474">J372</f>
        <v/>
      </c>
      <c r="K373" t="str">
        <f t="shared" ref="K373:K376" si="475">K372</f>
        <v/>
      </c>
      <c r="L373" t="str">
        <f t="shared" ref="L373:L376" si="476">L372</f>
        <v/>
      </c>
      <c r="N373" s="40"/>
      <c r="O373" s="12" t="str">
        <f>IF(ISNA(VLOOKUP(N373,Table1[[ID]:[Last Name]],2,FALSE)),"",VLOOKUP(N373,Table1[[ID]:[Last Name]],2,FALSE))</f>
        <v/>
      </c>
      <c r="P373" s="22" t="str">
        <f>IF(ISNA(VLOOKUP(N373,Table1[[ID]:[Email2]],3,FALSE)),"",VLOOKUP(N373,Table1[[ID]:[Email2]],3,FALSE))</f>
        <v/>
      </c>
    </row>
    <row r="374" spans="1:16" x14ac:dyDescent="0.25">
      <c r="A374" t="str">
        <f t="shared" si="468"/>
        <v>Sunday April 10th</v>
      </c>
      <c r="B374" s="19" t="str">
        <f t="shared" si="469"/>
        <v>1:20pm - 1:40pm</v>
      </c>
      <c r="D374" s="4">
        <f t="shared" ref="D374:D376" si="477">D373</f>
        <v>0</v>
      </c>
      <c r="E374" t="str">
        <f t="shared" ref="E374:E376" si="478">E373</f>
        <v/>
      </c>
      <c r="F374" t="str">
        <f t="shared" si="470"/>
        <v/>
      </c>
      <c r="G374" t="str">
        <f t="shared" si="471"/>
        <v/>
      </c>
      <c r="H374" t="str">
        <f t="shared" si="472"/>
        <v/>
      </c>
      <c r="I374" t="str">
        <f t="shared" si="473"/>
        <v/>
      </c>
      <c r="J374" t="str">
        <f t="shared" si="474"/>
        <v/>
      </c>
      <c r="K374" t="str">
        <f t="shared" si="475"/>
        <v/>
      </c>
      <c r="L374" t="str">
        <f t="shared" si="476"/>
        <v/>
      </c>
      <c r="N374" s="40"/>
      <c r="O374" s="12" t="str">
        <f>IF(ISNA(VLOOKUP(N374,Table1[[ID]:[Last Name]],2,FALSE)),"",VLOOKUP(N374,Table1[[ID]:[Last Name]],2,FALSE))</f>
        <v/>
      </c>
      <c r="P374" s="22" t="str">
        <f>IF(ISNA(VLOOKUP(N374,Table1[[ID]:[Email2]],3,FALSE)),"",VLOOKUP(N374,Table1[[ID]:[Email2]],3,FALSE))</f>
        <v/>
      </c>
    </row>
    <row r="375" spans="1:16" x14ac:dyDescent="0.25">
      <c r="A375" t="str">
        <f t="shared" si="468"/>
        <v>Sunday April 10th</v>
      </c>
      <c r="B375" s="19" t="str">
        <f t="shared" si="469"/>
        <v>1:20pm - 1:40pm</v>
      </c>
      <c r="D375" s="4">
        <f t="shared" si="477"/>
        <v>0</v>
      </c>
      <c r="E375" t="str">
        <f t="shared" si="478"/>
        <v/>
      </c>
      <c r="F375" t="str">
        <f t="shared" si="470"/>
        <v/>
      </c>
      <c r="G375" t="str">
        <f t="shared" si="471"/>
        <v/>
      </c>
      <c r="H375" t="str">
        <f t="shared" si="472"/>
        <v/>
      </c>
      <c r="I375" t="str">
        <f t="shared" si="473"/>
        <v/>
      </c>
      <c r="J375" t="str">
        <f t="shared" si="474"/>
        <v/>
      </c>
      <c r="K375" t="str">
        <f t="shared" si="475"/>
        <v/>
      </c>
      <c r="L375" t="str">
        <f t="shared" si="476"/>
        <v/>
      </c>
      <c r="N375" s="40"/>
      <c r="O375" s="12" t="str">
        <f>IF(ISNA(VLOOKUP(N375,Table1[[ID]:[Last Name]],2,FALSE)),"",VLOOKUP(N375,Table1[[ID]:[Last Name]],2,FALSE))</f>
        <v/>
      </c>
      <c r="P375" s="22" t="str">
        <f>IF(ISNA(VLOOKUP(N375,Table1[[ID]:[Email2]],3,FALSE)),"",VLOOKUP(N375,Table1[[ID]:[Email2]],3,FALSE))</f>
        <v/>
      </c>
    </row>
    <row r="376" spans="1:16" x14ac:dyDescent="0.25">
      <c r="A376" t="str">
        <f t="shared" si="468"/>
        <v>Sunday April 10th</v>
      </c>
      <c r="B376" s="19" t="str">
        <f t="shared" si="469"/>
        <v>1:20pm - 1:40pm</v>
      </c>
      <c r="D376" s="4">
        <f t="shared" si="477"/>
        <v>0</v>
      </c>
      <c r="E376" t="str">
        <f t="shared" si="478"/>
        <v/>
      </c>
      <c r="F376" t="str">
        <f t="shared" si="470"/>
        <v/>
      </c>
      <c r="G376" t="str">
        <f t="shared" si="471"/>
        <v/>
      </c>
      <c r="H376" t="str">
        <f t="shared" si="472"/>
        <v/>
      </c>
      <c r="I376" t="str">
        <f t="shared" si="473"/>
        <v/>
      </c>
      <c r="J376" t="str">
        <f t="shared" si="474"/>
        <v/>
      </c>
      <c r="K376" t="str">
        <f t="shared" si="475"/>
        <v/>
      </c>
      <c r="L376" t="str">
        <f t="shared" si="476"/>
        <v/>
      </c>
      <c r="N376" s="40"/>
      <c r="O376" s="12" t="str">
        <f>IF(ISNA(VLOOKUP(N376,Table1[[ID]:[Last Name]],2,FALSE)),"",VLOOKUP(N376,Table1[[ID]:[Last Name]],2,FALSE))</f>
        <v/>
      </c>
      <c r="P376" s="22" t="str">
        <f>IF(ISNA(VLOOKUP(N376,Table1[[ID]:[Email2]],3,FALSE)),"",VLOOKUP(N376,Table1[[ID]:[Email2]],3,FALSE))</f>
        <v/>
      </c>
    </row>
    <row r="377" spans="1:16" x14ac:dyDescent="0.25">
      <c r="A377" t="str">
        <f t="shared" si="468"/>
        <v>Sunday April 10th</v>
      </c>
      <c r="B377" s="19" t="str">
        <f t="shared" si="469"/>
        <v>1:20pm - 1:40pm</v>
      </c>
      <c r="D377" s="5">
        <f>D372</f>
        <v>0</v>
      </c>
      <c r="E377" s="6" t="str">
        <f>E372</f>
        <v/>
      </c>
      <c r="F377" s="6" t="str">
        <f t="shared" ref="F377:L377" si="479">F372</f>
        <v/>
      </c>
      <c r="G377" s="6" t="str">
        <f t="shared" si="479"/>
        <v/>
      </c>
      <c r="H377" s="6" t="str">
        <f t="shared" si="479"/>
        <v/>
      </c>
      <c r="I377" s="6" t="str">
        <f t="shared" si="479"/>
        <v/>
      </c>
      <c r="J377" s="6" t="str">
        <f t="shared" si="479"/>
        <v/>
      </c>
      <c r="K377" s="6" t="str">
        <f t="shared" si="479"/>
        <v/>
      </c>
      <c r="L377" s="6" t="str">
        <f t="shared" si="479"/>
        <v/>
      </c>
      <c r="M377" s="6"/>
      <c r="N377" s="41"/>
      <c r="O377" s="11" t="str">
        <f>IF(ISNA(VLOOKUP(N377,Table1[[ID]:[Last Name]],2,FALSE)),"",VLOOKUP(N377,Table1[[ID]:[Last Name]],2,FALSE))</f>
        <v/>
      </c>
      <c r="P377" s="24" t="str">
        <f>IF(ISNA(VLOOKUP(N377,Table1[[ID]:[Email2]],3,FALSE)),"",VLOOKUP(N377,Table1[[ID]:[Email2]],3,FALSE))</f>
        <v/>
      </c>
    </row>
    <row r="378" spans="1:16" x14ac:dyDescent="0.25">
      <c r="B378" s="17"/>
    </row>
    <row r="379" spans="1:16" x14ac:dyDescent="0.25">
      <c r="A379" t="str">
        <f t="shared" ref="A379:A384" si="480">$A$6</f>
        <v>Sunday April 10th</v>
      </c>
      <c r="B379" s="19" t="str">
        <f t="shared" ref="B379:B384" si="481">$B$365</f>
        <v>1:20pm - 1:40pm</v>
      </c>
      <c r="D379" s="38"/>
      <c r="E379" s="3" t="str">
        <f>IF(ISNA(VLOOKUP(D379,'Project Information'!$A$2:$K$59,2,FALSE)),"",VLOOKUP(D379,'Project Information'!$A$2:$K$59,2,FALSE))</f>
        <v/>
      </c>
      <c r="F379" s="3" t="str">
        <f>IF(ISNA(VLOOKUP(D379,'Project Information'!$A$2:$K$59,3,FALSE)),"",VLOOKUP(D379,'Project Information'!$A$2:$K$59,3,FALSE))</f>
        <v/>
      </c>
      <c r="G379" s="3" t="str">
        <f>IF(ISNA(VLOOKUP(D379,'Project Information'!$A$2:$K$59,4,FALSE)),"",VLOOKUP(D379,'Project Information'!$A$2:$K$59,4,FALSE))</f>
        <v/>
      </c>
      <c r="H379" s="3" t="str">
        <f>IF(ISNA(VLOOKUP(D379,'Project Information'!$A$2:$K$59,6,FALSE)),"",VLOOKUP(D379,'Project Information'!$A$2:$K$59,6,FALSE))</f>
        <v/>
      </c>
      <c r="I379" s="3" t="str">
        <f>IF(ISNA(VLOOKUP(D379,'Project Information'!$A$2:$K$59,7,FALSE)),"",VLOOKUP(D379,'Project Information'!$A$2:$K$59,7,FALSE))</f>
        <v/>
      </c>
      <c r="J379" s="3" t="str">
        <f>IF(ISNA(VLOOKUP(D379,'Project Information'!$A$2:$K$59,8,FALSE)),"",VLOOKUP(D379,'Project Information'!$A$2:$K$59,8,FALSE))</f>
        <v/>
      </c>
      <c r="K379" s="21" t="str">
        <f>IF(ISNA(VLOOKUP(D379,'Project Information'!$A$2:$K$59,10,FALSE)),"",VLOOKUP(D379,'Project Information'!$A$2:$K$59,10,FALSE))</f>
        <v/>
      </c>
      <c r="L379" s="3" t="str">
        <f>IF(ISNA(VLOOKUP(D379,'Project Information'!$A$2:$K$59,11,FALSE)),"",VLOOKUP(D379,'Project Information'!$A$2:$K$59,11,FALSE))</f>
        <v/>
      </c>
      <c r="M379" s="3"/>
      <c r="N379" s="39"/>
      <c r="O379" s="10" t="str">
        <f>IF(ISNA(VLOOKUP(N379,Table1[[ID]:[Last Name]],2,FALSE)),"",VLOOKUP(N379,Table1[[ID]:[Last Name]],2,FALSE))</f>
        <v/>
      </c>
      <c r="P379" s="23" t="str">
        <f>IF(ISNA(VLOOKUP(N379,Table1[[ID]:[Email2]],3,FALSE)),"",VLOOKUP(N379,Table1[[ID]:[Email2]],3,FALSE))</f>
        <v/>
      </c>
    </row>
    <row r="380" spans="1:16" x14ac:dyDescent="0.25">
      <c r="A380" t="str">
        <f t="shared" si="480"/>
        <v>Sunday April 10th</v>
      </c>
      <c r="B380" s="19" t="str">
        <f t="shared" si="481"/>
        <v>1:20pm - 1:40pm</v>
      </c>
      <c r="D380" s="4">
        <f>D379</f>
        <v>0</v>
      </c>
      <c r="E380" t="str">
        <f>E379</f>
        <v/>
      </c>
      <c r="F380" t="str">
        <f t="shared" ref="F380:F383" si="482">F379</f>
        <v/>
      </c>
      <c r="G380" t="str">
        <f t="shared" ref="G380:G383" si="483">G379</f>
        <v/>
      </c>
      <c r="H380" t="str">
        <f t="shared" ref="H380:H383" si="484">H379</f>
        <v/>
      </c>
      <c r="I380" t="str">
        <f t="shared" ref="I380:I383" si="485">I379</f>
        <v/>
      </c>
      <c r="J380" t="str">
        <f t="shared" ref="J380:J383" si="486">J379</f>
        <v/>
      </c>
      <c r="K380" t="str">
        <f t="shared" ref="K380:K383" si="487">K379</f>
        <v/>
      </c>
      <c r="L380" t="str">
        <f t="shared" ref="L380:L383" si="488">L379</f>
        <v/>
      </c>
      <c r="N380" s="40"/>
      <c r="O380" s="12" t="str">
        <f>IF(ISNA(VLOOKUP(N380,Table1[[ID]:[Last Name]],2,FALSE)),"",VLOOKUP(N380,Table1[[ID]:[Last Name]],2,FALSE))</f>
        <v/>
      </c>
      <c r="P380" s="22" t="str">
        <f>IF(ISNA(VLOOKUP(N380,Table1[[ID]:[Email2]],3,FALSE)),"",VLOOKUP(N380,Table1[[ID]:[Email2]],3,FALSE))</f>
        <v/>
      </c>
    </row>
    <row r="381" spans="1:16" x14ac:dyDescent="0.25">
      <c r="A381" t="str">
        <f t="shared" si="480"/>
        <v>Sunday April 10th</v>
      </c>
      <c r="B381" s="19" t="str">
        <f t="shared" si="481"/>
        <v>1:20pm - 1:40pm</v>
      </c>
      <c r="D381" s="4">
        <f t="shared" ref="D381:D383" si="489">D380</f>
        <v>0</v>
      </c>
      <c r="E381" t="str">
        <f t="shared" ref="E381:E383" si="490">E380</f>
        <v/>
      </c>
      <c r="F381" t="str">
        <f t="shared" si="482"/>
        <v/>
      </c>
      <c r="G381" t="str">
        <f t="shared" si="483"/>
        <v/>
      </c>
      <c r="H381" t="str">
        <f t="shared" si="484"/>
        <v/>
      </c>
      <c r="I381" t="str">
        <f t="shared" si="485"/>
        <v/>
      </c>
      <c r="J381" t="str">
        <f t="shared" si="486"/>
        <v/>
      </c>
      <c r="K381" t="str">
        <f t="shared" si="487"/>
        <v/>
      </c>
      <c r="L381" t="str">
        <f t="shared" si="488"/>
        <v/>
      </c>
      <c r="N381" s="40"/>
      <c r="O381" s="12" t="str">
        <f>IF(ISNA(VLOOKUP(N381,Table1[[ID]:[Last Name]],2,FALSE)),"",VLOOKUP(N381,Table1[[ID]:[Last Name]],2,FALSE))</f>
        <v/>
      </c>
      <c r="P381" s="22" t="str">
        <f>IF(ISNA(VLOOKUP(N381,Table1[[ID]:[Email2]],3,FALSE)),"",VLOOKUP(N381,Table1[[ID]:[Email2]],3,FALSE))</f>
        <v/>
      </c>
    </row>
    <row r="382" spans="1:16" x14ac:dyDescent="0.25">
      <c r="A382" t="str">
        <f t="shared" si="480"/>
        <v>Sunday April 10th</v>
      </c>
      <c r="B382" s="19" t="str">
        <f t="shared" si="481"/>
        <v>1:20pm - 1:40pm</v>
      </c>
      <c r="D382" s="4">
        <f t="shared" si="489"/>
        <v>0</v>
      </c>
      <c r="E382" t="str">
        <f t="shared" si="490"/>
        <v/>
      </c>
      <c r="F382" t="str">
        <f t="shared" si="482"/>
        <v/>
      </c>
      <c r="G382" t="str">
        <f t="shared" si="483"/>
        <v/>
      </c>
      <c r="H382" t="str">
        <f t="shared" si="484"/>
        <v/>
      </c>
      <c r="I382" t="str">
        <f t="shared" si="485"/>
        <v/>
      </c>
      <c r="J382" t="str">
        <f t="shared" si="486"/>
        <v/>
      </c>
      <c r="K382" t="str">
        <f t="shared" si="487"/>
        <v/>
      </c>
      <c r="L382" t="str">
        <f t="shared" si="488"/>
        <v/>
      </c>
      <c r="N382" s="40"/>
      <c r="O382" s="12" t="str">
        <f>IF(ISNA(VLOOKUP(N382,Table1[[ID]:[Last Name]],2,FALSE)),"",VLOOKUP(N382,Table1[[ID]:[Last Name]],2,FALSE))</f>
        <v/>
      </c>
      <c r="P382" s="22" t="str">
        <f>IF(ISNA(VLOOKUP(N382,Table1[[ID]:[Email2]],3,FALSE)),"",VLOOKUP(N382,Table1[[ID]:[Email2]],3,FALSE))</f>
        <v/>
      </c>
    </row>
    <row r="383" spans="1:16" x14ac:dyDescent="0.25">
      <c r="A383" t="str">
        <f t="shared" si="480"/>
        <v>Sunday April 10th</v>
      </c>
      <c r="B383" s="19" t="str">
        <f t="shared" si="481"/>
        <v>1:20pm - 1:40pm</v>
      </c>
      <c r="D383" s="4">
        <f t="shared" si="489"/>
        <v>0</v>
      </c>
      <c r="E383" t="str">
        <f t="shared" si="490"/>
        <v/>
      </c>
      <c r="F383" t="str">
        <f t="shared" si="482"/>
        <v/>
      </c>
      <c r="G383" t="str">
        <f t="shared" si="483"/>
        <v/>
      </c>
      <c r="H383" t="str">
        <f t="shared" si="484"/>
        <v/>
      </c>
      <c r="I383" t="str">
        <f t="shared" si="485"/>
        <v/>
      </c>
      <c r="J383" t="str">
        <f t="shared" si="486"/>
        <v/>
      </c>
      <c r="K383" t="str">
        <f t="shared" si="487"/>
        <v/>
      </c>
      <c r="L383" t="str">
        <f t="shared" si="488"/>
        <v/>
      </c>
      <c r="N383" s="40"/>
      <c r="O383" s="12" t="str">
        <f>IF(ISNA(VLOOKUP(N383,Table1[[ID]:[Last Name]],2,FALSE)),"",VLOOKUP(N383,Table1[[ID]:[Last Name]],2,FALSE))</f>
        <v/>
      </c>
      <c r="P383" s="22" t="str">
        <f>IF(ISNA(VLOOKUP(N383,Table1[[ID]:[Email2]],3,FALSE)),"",VLOOKUP(N383,Table1[[ID]:[Email2]],3,FALSE))</f>
        <v/>
      </c>
    </row>
    <row r="384" spans="1:16" x14ac:dyDescent="0.25">
      <c r="A384" t="str">
        <f t="shared" si="480"/>
        <v>Sunday April 10th</v>
      </c>
      <c r="B384" s="19" t="str">
        <f t="shared" si="481"/>
        <v>1:20pm - 1:40pm</v>
      </c>
      <c r="D384" s="5">
        <f>D379</f>
        <v>0</v>
      </c>
      <c r="E384" s="6" t="str">
        <f>E379</f>
        <v/>
      </c>
      <c r="F384" s="6" t="str">
        <f t="shared" ref="F384:L384" si="491">F379</f>
        <v/>
      </c>
      <c r="G384" s="6" t="str">
        <f t="shared" si="491"/>
        <v/>
      </c>
      <c r="H384" s="6" t="str">
        <f t="shared" si="491"/>
        <v/>
      </c>
      <c r="I384" s="6" t="str">
        <f t="shared" si="491"/>
        <v/>
      </c>
      <c r="J384" s="6" t="str">
        <f t="shared" si="491"/>
        <v/>
      </c>
      <c r="K384" s="6" t="str">
        <f t="shared" si="491"/>
        <v/>
      </c>
      <c r="L384" s="6" t="str">
        <f t="shared" si="491"/>
        <v/>
      </c>
      <c r="M384" s="6"/>
      <c r="N384" s="41"/>
      <c r="O384" s="11" t="str">
        <f>IF(ISNA(VLOOKUP(N384,Table1[[ID]:[Last Name]],2,FALSE)),"",VLOOKUP(N384,Table1[[ID]:[Last Name]],2,FALSE))</f>
        <v/>
      </c>
      <c r="P384" s="24" t="str">
        <f>IF(ISNA(VLOOKUP(N384,Table1[[ID]:[Email2]],3,FALSE)),"",VLOOKUP(N384,Table1[[ID]:[Email2]],3,FALSE))</f>
        <v/>
      </c>
    </row>
    <row r="385" spans="1:16" x14ac:dyDescent="0.25">
      <c r="B385" s="17"/>
    </row>
    <row r="386" spans="1:16" x14ac:dyDescent="0.25">
      <c r="A386" t="str">
        <f t="shared" ref="A386:A391" si="492">$A$6</f>
        <v>Sunday April 10th</v>
      </c>
      <c r="B386" s="19" t="str">
        <f t="shared" ref="B386:B391" si="493">$B$365</f>
        <v>1:20pm - 1:40pm</v>
      </c>
      <c r="D386" s="38"/>
      <c r="E386" s="3" t="str">
        <f>IF(ISNA(VLOOKUP(D386,'Project Information'!$A$2:$K$59,2,FALSE)),"",VLOOKUP(D386,'Project Information'!$A$2:$K$59,2,FALSE))</f>
        <v/>
      </c>
      <c r="F386" s="3" t="str">
        <f>IF(ISNA(VLOOKUP(D386,'Project Information'!$A$2:$K$59,3,FALSE)),"",VLOOKUP(D386,'Project Information'!$A$2:$K$59,3,FALSE))</f>
        <v/>
      </c>
      <c r="G386" s="3" t="str">
        <f>IF(ISNA(VLOOKUP(D386,'Project Information'!$A$2:$K$59,4,FALSE)),"",VLOOKUP(D386,'Project Information'!$A$2:$K$59,4,FALSE))</f>
        <v/>
      </c>
      <c r="H386" s="3" t="str">
        <f>IF(ISNA(VLOOKUP(D386,'Project Information'!$A$2:$K$59,6,FALSE)),"",VLOOKUP(D386,'Project Information'!$A$2:$K$59,6,FALSE))</f>
        <v/>
      </c>
      <c r="I386" s="3" t="str">
        <f>IF(ISNA(VLOOKUP(D386,'Project Information'!$A$2:$K$59,7,FALSE)),"",VLOOKUP(D386,'Project Information'!$A$2:$K$59,7,FALSE))</f>
        <v/>
      </c>
      <c r="J386" s="3" t="str">
        <f>IF(ISNA(VLOOKUP(D386,'Project Information'!$A$2:$K$59,8,FALSE)),"",VLOOKUP(D386,'Project Information'!$A$2:$K$59,8,FALSE))</f>
        <v/>
      </c>
      <c r="K386" s="21" t="str">
        <f>IF(ISNA(VLOOKUP(D386,'Project Information'!$A$2:$K$59,10,FALSE)),"",VLOOKUP(D386,'Project Information'!$A$2:$K$59,10,FALSE))</f>
        <v/>
      </c>
      <c r="L386" s="3" t="str">
        <f>IF(ISNA(VLOOKUP(D386,'Project Information'!$A$2:$K$59,11,FALSE)),"",VLOOKUP(D386,'Project Information'!$A$2:$K$59,11,FALSE))</f>
        <v/>
      </c>
      <c r="M386" s="3"/>
      <c r="N386" s="39"/>
      <c r="O386" s="10" t="str">
        <f>IF(ISNA(VLOOKUP(N386,Table1[[ID]:[Last Name]],2,FALSE)),"",VLOOKUP(N386,Table1[[ID]:[Last Name]],2,FALSE))</f>
        <v/>
      </c>
      <c r="P386" s="23" t="str">
        <f>IF(ISNA(VLOOKUP(N386,Table1[[ID]:[Email2]],3,FALSE)),"",VLOOKUP(N386,Table1[[ID]:[Email2]],3,FALSE))</f>
        <v/>
      </c>
    </row>
    <row r="387" spans="1:16" x14ac:dyDescent="0.25">
      <c r="A387" t="str">
        <f t="shared" si="492"/>
        <v>Sunday April 10th</v>
      </c>
      <c r="B387" s="19" t="str">
        <f t="shared" si="493"/>
        <v>1:20pm - 1:40pm</v>
      </c>
      <c r="D387" s="4">
        <f>D386</f>
        <v>0</v>
      </c>
      <c r="E387" t="str">
        <f>E386</f>
        <v/>
      </c>
      <c r="F387" t="str">
        <f t="shared" ref="F387:F390" si="494">F386</f>
        <v/>
      </c>
      <c r="G387" t="str">
        <f t="shared" ref="G387:G390" si="495">G386</f>
        <v/>
      </c>
      <c r="H387" t="str">
        <f t="shared" ref="H387:H390" si="496">H386</f>
        <v/>
      </c>
      <c r="I387" t="str">
        <f t="shared" ref="I387:I390" si="497">I386</f>
        <v/>
      </c>
      <c r="J387" t="str">
        <f t="shared" ref="J387:J390" si="498">J386</f>
        <v/>
      </c>
      <c r="K387" t="str">
        <f t="shared" ref="K387:K390" si="499">K386</f>
        <v/>
      </c>
      <c r="L387" t="str">
        <f t="shared" ref="L387:L390" si="500">L386</f>
        <v/>
      </c>
      <c r="N387" s="40"/>
      <c r="O387" s="12" t="str">
        <f>IF(ISNA(VLOOKUP(N387,Table1[[ID]:[Last Name]],2,FALSE)),"",VLOOKUP(N387,Table1[[ID]:[Last Name]],2,FALSE))</f>
        <v/>
      </c>
      <c r="P387" s="22" t="str">
        <f>IF(ISNA(VLOOKUP(N387,Table1[[ID]:[Email2]],3,FALSE)),"",VLOOKUP(N387,Table1[[ID]:[Email2]],3,FALSE))</f>
        <v/>
      </c>
    </row>
    <row r="388" spans="1:16" x14ac:dyDescent="0.25">
      <c r="A388" t="str">
        <f t="shared" si="492"/>
        <v>Sunday April 10th</v>
      </c>
      <c r="B388" s="19" t="str">
        <f t="shared" si="493"/>
        <v>1:20pm - 1:40pm</v>
      </c>
      <c r="D388" s="4">
        <f t="shared" ref="D388:D390" si="501">D387</f>
        <v>0</v>
      </c>
      <c r="E388" t="str">
        <f t="shared" ref="E388:E390" si="502">E387</f>
        <v/>
      </c>
      <c r="F388" t="str">
        <f t="shared" si="494"/>
        <v/>
      </c>
      <c r="G388" t="str">
        <f t="shared" si="495"/>
        <v/>
      </c>
      <c r="H388" t="str">
        <f t="shared" si="496"/>
        <v/>
      </c>
      <c r="I388" t="str">
        <f t="shared" si="497"/>
        <v/>
      </c>
      <c r="J388" t="str">
        <f t="shared" si="498"/>
        <v/>
      </c>
      <c r="K388" t="str">
        <f t="shared" si="499"/>
        <v/>
      </c>
      <c r="L388" t="str">
        <f t="shared" si="500"/>
        <v/>
      </c>
      <c r="N388" s="40"/>
      <c r="O388" s="12" t="str">
        <f>IF(ISNA(VLOOKUP(N388,Table1[[ID]:[Last Name]],2,FALSE)),"",VLOOKUP(N388,Table1[[ID]:[Last Name]],2,FALSE))</f>
        <v/>
      </c>
      <c r="P388" s="22" t="str">
        <f>IF(ISNA(VLOOKUP(N388,Table1[[ID]:[Email2]],3,FALSE)),"",VLOOKUP(N388,Table1[[ID]:[Email2]],3,FALSE))</f>
        <v/>
      </c>
    </row>
    <row r="389" spans="1:16" x14ac:dyDescent="0.25">
      <c r="A389" t="str">
        <f t="shared" si="492"/>
        <v>Sunday April 10th</v>
      </c>
      <c r="B389" s="19" t="str">
        <f t="shared" si="493"/>
        <v>1:20pm - 1:40pm</v>
      </c>
      <c r="D389" s="4">
        <f t="shared" si="501"/>
        <v>0</v>
      </c>
      <c r="E389" t="str">
        <f t="shared" si="502"/>
        <v/>
      </c>
      <c r="F389" t="str">
        <f t="shared" si="494"/>
        <v/>
      </c>
      <c r="G389" t="str">
        <f t="shared" si="495"/>
        <v/>
      </c>
      <c r="H389" t="str">
        <f t="shared" si="496"/>
        <v/>
      </c>
      <c r="I389" t="str">
        <f t="shared" si="497"/>
        <v/>
      </c>
      <c r="J389" t="str">
        <f t="shared" si="498"/>
        <v/>
      </c>
      <c r="K389" t="str">
        <f t="shared" si="499"/>
        <v/>
      </c>
      <c r="L389" t="str">
        <f t="shared" si="500"/>
        <v/>
      </c>
      <c r="N389" s="40"/>
      <c r="O389" s="12" t="str">
        <f>IF(ISNA(VLOOKUP(N389,Table1[[ID]:[Last Name]],2,FALSE)),"",VLOOKUP(N389,Table1[[ID]:[Last Name]],2,FALSE))</f>
        <v/>
      </c>
      <c r="P389" s="22" t="str">
        <f>IF(ISNA(VLOOKUP(N389,Table1[[ID]:[Email2]],3,FALSE)),"",VLOOKUP(N389,Table1[[ID]:[Email2]],3,FALSE))</f>
        <v/>
      </c>
    </row>
    <row r="390" spans="1:16" x14ac:dyDescent="0.25">
      <c r="A390" t="str">
        <f t="shared" si="492"/>
        <v>Sunday April 10th</v>
      </c>
      <c r="B390" s="19" t="str">
        <f t="shared" si="493"/>
        <v>1:20pm - 1:40pm</v>
      </c>
      <c r="D390" s="4">
        <f t="shared" si="501"/>
        <v>0</v>
      </c>
      <c r="E390" t="str">
        <f t="shared" si="502"/>
        <v/>
      </c>
      <c r="F390" t="str">
        <f t="shared" si="494"/>
        <v/>
      </c>
      <c r="G390" t="str">
        <f t="shared" si="495"/>
        <v/>
      </c>
      <c r="H390" t="str">
        <f t="shared" si="496"/>
        <v/>
      </c>
      <c r="I390" t="str">
        <f t="shared" si="497"/>
        <v/>
      </c>
      <c r="J390" t="str">
        <f t="shared" si="498"/>
        <v/>
      </c>
      <c r="K390" t="str">
        <f t="shared" si="499"/>
        <v/>
      </c>
      <c r="L390" t="str">
        <f t="shared" si="500"/>
        <v/>
      </c>
      <c r="N390" s="40"/>
      <c r="O390" s="12" t="str">
        <f>IF(ISNA(VLOOKUP(N390,Table1[[ID]:[Last Name]],2,FALSE)),"",VLOOKUP(N390,Table1[[ID]:[Last Name]],2,FALSE))</f>
        <v/>
      </c>
      <c r="P390" s="22" t="str">
        <f>IF(ISNA(VLOOKUP(N390,Table1[[ID]:[Email2]],3,FALSE)),"",VLOOKUP(N390,Table1[[ID]:[Email2]],3,FALSE))</f>
        <v/>
      </c>
    </row>
    <row r="391" spans="1:16" x14ac:dyDescent="0.25">
      <c r="A391" t="str">
        <f t="shared" si="492"/>
        <v>Sunday April 10th</v>
      </c>
      <c r="B391" s="19" t="str">
        <f t="shared" si="493"/>
        <v>1:20pm - 1:40pm</v>
      </c>
      <c r="D391" s="5">
        <f>D386</f>
        <v>0</v>
      </c>
      <c r="E391" s="6" t="str">
        <f>E386</f>
        <v/>
      </c>
      <c r="F391" s="6" t="str">
        <f t="shared" ref="F391:L391" si="503">F386</f>
        <v/>
      </c>
      <c r="G391" s="6" t="str">
        <f t="shared" si="503"/>
        <v/>
      </c>
      <c r="H391" s="6" t="str">
        <f t="shared" si="503"/>
        <v/>
      </c>
      <c r="I391" s="6" t="str">
        <f t="shared" si="503"/>
        <v/>
      </c>
      <c r="J391" s="6" t="str">
        <f t="shared" si="503"/>
        <v/>
      </c>
      <c r="K391" s="6" t="str">
        <f t="shared" si="503"/>
        <v/>
      </c>
      <c r="L391" s="6" t="str">
        <f t="shared" si="503"/>
        <v/>
      </c>
      <c r="M391" s="6"/>
      <c r="N391" s="41"/>
      <c r="O391" s="11" t="str">
        <f>IF(ISNA(VLOOKUP(N391,Table1[[ID]:[Last Name]],2,FALSE)),"",VLOOKUP(N391,Table1[[ID]:[Last Name]],2,FALSE))</f>
        <v/>
      </c>
      <c r="P391" s="24" t="str">
        <f>IF(ISNA(VLOOKUP(N391,Table1[[ID]:[Email2]],3,FALSE)),"",VLOOKUP(N391,Table1[[ID]:[Email2]],3,FALSE))</f>
        <v/>
      </c>
    </row>
    <row r="392" spans="1:16" x14ac:dyDescent="0.25">
      <c r="B392" s="17"/>
    </row>
    <row r="393" spans="1:16" x14ac:dyDescent="0.25">
      <c r="A393" t="str">
        <f t="shared" ref="A393:A398" si="504">$A$6</f>
        <v>Sunday April 10th</v>
      </c>
      <c r="B393" s="19" t="str">
        <f t="shared" ref="B393:B398" si="505">$B$365</f>
        <v>1:20pm - 1:40pm</v>
      </c>
      <c r="D393" s="38"/>
      <c r="E393" s="3" t="str">
        <f>IF(ISNA(VLOOKUP(D393,'Project Information'!$A$2:$K$59,2,FALSE)),"",VLOOKUP(D393,'Project Information'!$A$2:$K$59,2,FALSE))</f>
        <v/>
      </c>
      <c r="F393" s="3" t="str">
        <f>IF(ISNA(VLOOKUP(D393,'Project Information'!$A$2:$K$59,3,FALSE)),"",VLOOKUP(D393,'Project Information'!$A$2:$K$59,3,FALSE))</f>
        <v/>
      </c>
      <c r="G393" s="3" t="str">
        <f>IF(ISNA(VLOOKUP(D393,'Project Information'!$A$2:$K$59,4,FALSE)),"",VLOOKUP(D393,'Project Information'!$A$2:$K$59,4,FALSE))</f>
        <v/>
      </c>
      <c r="H393" s="3" t="str">
        <f>IF(ISNA(VLOOKUP(D393,'Project Information'!$A$2:$K$59,6,FALSE)),"",VLOOKUP(D393,'Project Information'!$A$2:$K$59,6,FALSE))</f>
        <v/>
      </c>
      <c r="I393" s="3" t="str">
        <f>IF(ISNA(VLOOKUP(D393,'Project Information'!$A$2:$K$59,7,FALSE)),"",VLOOKUP(D393,'Project Information'!$A$2:$K$59,7,FALSE))</f>
        <v/>
      </c>
      <c r="J393" s="3" t="str">
        <f>IF(ISNA(VLOOKUP(D393,'Project Information'!$A$2:$K$59,8,FALSE)),"",VLOOKUP(D393,'Project Information'!$A$2:$K$59,8,FALSE))</f>
        <v/>
      </c>
      <c r="K393" s="21" t="str">
        <f>IF(ISNA(VLOOKUP(D393,'Project Information'!$A$2:$K$59,10,FALSE)),"",VLOOKUP(D393,'Project Information'!$A$2:$K$59,10,FALSE))</f>
        <v/>
      </c>
      <c r="L393" s="3" t="str">
        <f>IF(ISNA(VLOOKUP(D393,'Project Information'!$A$2:$K$59,11,FALSE)),"",VLOOKUP(D393,'Project Information'!$A$2:$K$59,11,FALSE))</f>
        <v/>
      </c>
      <c r="M393" s="3"/>
      <c r="N393" s="39"/>
      <c r="O393" s="10" t="str">
        <f>IF(ISNA(VLOOKUP(N393,Table1[[ID]:[Last Name]],2,FALSE)),"",VLOOKUP(N393,Table1[[ID]:[Last Name]],2,FALSE))</f>
        <v/>
      </c>
      <c r="P393" s="23" t="str">
        <f>IF(ISNA(VLOOKUP(N393,Table1[[ID]:[Email2]],3,FALSE)),"",VLOOKUP(N393,Table1[[ID]:[Email2]],3,FALSE))</f>
        <v/>
      </c>
    </row>
    <row r="394" spans="1:16" x14ac:dyDescent="0.25">
      <c r="A394" t="str">
        <f t="shared" si="504"/>
        <v>Sunday April 10th</v>
      </c>
      <c r="B394" s="19" t="str">
        <f t="shared" si="505"/>
        <v>1:20pm - 1:40pm</v>
      </c>
      <c r="D394" s="4">
        <f>D393</f>
        <v>0</v>
      </c>
      <c r="E394" t="str">
        <f>E393</f>
        <v/>
      </c>
      <c r="F394" t="str">
        <f t="shared" ref="F394:F397" si="506">F393</f>
        <v/>
      </c>
      <c r="G394" t="str">
        <f t="shared" ref="G394:G397" si="507">G393</f>
        <v/>
      </c>
      <c r="H394" t="str">
        <f t="shared" ref="H394:H397" si="508">H393</f>
        <v/>
      </c>
      <c r="I394" t="str">
        <f t="shared" ref="I394:I397" si="509">I393</f>
        <v/>
      </c>
      <c r="J394" t="str">
        <f t="shared" ref="J394:J397" si="510">J393</f>
        <v/>
      </c>
      <c r="K394" t="str">
        <f t="shared" ref="K394:K397" si="511">K393</f>
        <v/>
      </c>
      <c r="L394" t="str">
        <f t="shared" ref="L394:L397" si="512">L393</f>
        <v/>
      </c>
      <c r="N394" s="40"/>
      <c r="O394" s="12" t="str">
        <f>IF(ISNA(VLOOKUP(N394,Table1[[ID]:[Last Name]],2,FALSE)),"",VLOOKUP(N394,Table1[[ID]:[Last Name]],2,FALSE))</f>
        <v/>
      </c>
      <c r="P394" s="22" t="str">
        <f>IF(ISNA(VLOOKUP(N394,Table1[[ID]:[Email2]],3,FALSE)),"",VLOOKUP(N394,Table1[[ID]:[Email2]],3,FALSE))</f>
        <v/>
      </c>
    </row>
    <row r="395" spans="1:16" x14ac:dyDescent="0.25">
      <c r="A395" t="str">
        <f t="shared" si="504"/>
        <v>Sunday April 10th</v>
      </c>
      <c r="B395" s="19" t="str">
        <f t="shared" si="505"/>
        <v>1:20pm - 1:40pm</v>
      </c>
      <c r="D395" s="4">
        <f t="shared" ref="D395:D397" si="513">D394</f>
        <v>0</v>
      </c>
      <c r="E395" t="str">
        <f t="shared" ref="E395:E397" si="514">E394</f>
        <v/>
      </c>
      <c r="F395" t="str">
        <f t="shared" si="506"/>
        <v/>
      </c>
      <c r="G395" t="str">
        <f t="shared" si="507"/>
        <v/>
      </c>
      <c r="H395" t="str">
        <f t="shared" si="508"/>
        <v/>
      </c>
      <c r="I395" t="str">
        <f t="shared" si="509"/>
        <v/>
      </c>
      <c r="J395" t="str">
        <f t="shared" si="510"/>
        <v/>
      </c>
      <c r="K395" t="str">
        <f t="shared" si="511"/>
        <v/>
      </c>
      <c r="L395" t="str">
        <f t="shared" si="512"/>
        <v/>
      </c>
      <c r="N395" s="40"/>
      <c r="O395" s="12" t="str">
        <f>IF(ISNA(VLOOKUP(N395,Table1[[ID]:[Last Name]],2,FALSE)),"",VLOOKUP(N395,Table1[[ID]:[Last Name]],2,FALSE))</f>
        <v/>
      </c>
      <c r="P395" s="22" t="str">
        <f>IF(ISNA(VLOOKUP(N395,Table1[[ID]:[Email2]],3,FALSE)),"",VLOOKUP(N395,Table1[[ID]:[Email2]],3,FALSE))</f>
        <v/>
      </c>
    </row>
    <row r="396" spans="1:16" x14ac:dyDescent="0.25">
      <c r="A396" t="str">
        <f t="shared" si="504"/>
        <v>Sunday April 10th</v>
      </c>
      <c r="B396" s="19" t="str">
        <f t="shared" si="505"/>
        <v>1:20pm - 1:40pm</v>
      </c>
      <c r="D396" s="4">
        <f t="shared" si="513"/>
        <v>0</v>
      </c>
      <c r="E396" t="str">
        <f t="shared" si="514"/>
        <v/>
      </c>
      <c r="F396" t="str">
        <f t="shared" si="506"/>
        <v/>
      </c>
      <c r="G396" t="str">
        <f t="shared" si="507"/>
        <v/>
      </c>
      <c r="H396" t="str">
        <f t="shared" si="508"/>
        <v/>
      </c>
      <c r="I396" t="str">
        <f t="shared" si="509"/>
        <v/>
      </c>
      <c r="J396" t="str">
        <f t="shared" si="510"/>
        <v/>
      </c>
      <c r="K396" t="str">
        <f t="shared" si="511"/>
        <v/>
      </c>
      <c r="L396" t="str">
        <f t="shared" si="512"/>
        <v/>
      </c>
      <c r="N396" s="40"/>
      <c r="O396" s="12" t="str">
        <f>IF(ISNA(VLOOKUP(N396,Table1[[ID]:[Last Name]],2,FALSE)),"",VLOOKUP(N396,Table1[[ID]:[Last Name]],2,FALSE))</f>
        <v/>
      </c>
      <c r="P396" s="22" t="str">
        <f>IF(ISNA(VLOOKUP(N396,Table1[[ID]:[Email2]],3,FALSE)),"",VLOOKUP(N396,Table1[[ID]:[Email2]],3,FALSE))</f>
        <v/>
      </c>
    </row>
    <row r="397" spans="1:16" x14ac:dyDescent="0.25">
      <c r="A397" t="str">
        <f t="shared" si="504"/>
        <v>Sunday April 10th</v>
      </c>
      <c r="B397" s="19" t="str">
        <f t="shared" si="505"/>
        <v>1:20pm - 1:40pm</v>
      </c>
      <c r="D397" s="4">
        <f t="shared" si="513"/>
        <v>0</v>
      </c>
      <c r="E397" t="str">
        <f t="shared" si="514"/>
        <v/>
      </c>
      <c r="F397" t="str">
        <f t="shared" si="506"/>
        <v/>
      </c>
      <c r="G397" t="str">
        <f t="shared" si="507"/>
        <v/>
      </c>
      <c r="H397" t="str">
        <f t="shared" si="508"/>
        <v/>
      </c>
      <c r="I397" t="str">
        <f t="shared" si="509"/>
        <v/>
      </c>
      <c r="J397" t="str">
        <f t="shared" si="510"/>
        <v/>
      </c>
      <c r="K397" t="str">
        <f t="shared" si="511"/>
        <v/>
      </c>
      <c r="L397" t="str">
        <f t="shared" si="512"/>
        <v/>
      </c>
      <c r="N397" s="40"/>
      <c r="O397" s="12" t="str">
        <f>IF(ISNA(VLOOKUP(N397,Table1[[ID]:[Last Name]],2,FALSE)),"",VLOOKUP(N397,Table1[[ID]:[Last Name]],2,FALSE))</f>
        <v/>
      </c>
      <c r="P397" s="22" t="str">
        <f>IF(ISNA(VLOOKUP(N397,Table1[[ID]:[Email2]],3,FALSE)),"",VLOOKUP(N397,Table1[[ID]:[Email2]],3,FALSE))</f>
        <v/>
      </c>
    </row>
    <row r="398" spans="1:16" x14ac:dyDescent="0.25">
      <c r="A398" t="str">
        <f t="shared" si="504"/>
        <v>Sunday April 10th</v>
      </c>
      <c r="B398" s="19" t="str">
        <f t="shared" si="505"/>
        <v>1:20pm - 1:40pm</v>
      </c>
      <c r="D398" s="5">
        <f>D393</f>
        <v>0</v>
      </c>
      <c r="E398" s="6" t="str">
        <f>E393</f>
        <v/>
      </c>
      <c r="F398" s="6" t="str">
        <f t="shared" ref="F398:L398" si="515">F393</f>
        <v/>
      </c>
      <c r="G398" s="6" t="str">
        <f t="shared" si="515"/>
        <v/>
      </c>
      <c r="H398" s="6" t="str">
        <f t="shared" si="515"/>
        <v/>
      </c>
      <c r="I398" s="6" t="str">
        <f t="shared" si="515"/>
        <v/>
      </c>
      <c r="J398" s="6" t="str">
        <f t="shared" si="515"/>
        <v/>
      </c>
      <c r="K398" s="6" t="str">
        <f t="shared" si="515"/>
        <v/>
      </c>
      <c r="L398" s="6" t="str">
        <f t="shared" si="515"/>
        <v/>
      </c>
      <c r="M398" s="6"/>
      <c r="N398" s="41"/>
      <c r="O398" s="11" t="str">
        <f>IF(ISNA(VLOOKUP(N398,Table1[[ID]:[Last Name]],2,FALSE)),"",VLOOKUP(N398,Table1[[ID]:[Last Name]],2,FALSE))</f>
        <v/>
      </c>
      <c r="P398" s="24" t="str">
        <f>IF(ISNA(VLOOKUP(N398,Table1[[ID]:[Email2]],3,FALSE)),"",VLOOKUP(N398,Table1[[ID]:[Email2]],3,FALSE))</f>
        <v/>
      </c>
    </row>
    <row r="399" spans="1:16" x14ac:dyDescent="0.25">
      <c r="B399" s="17"/>
    </row>
    <row r="400" spans="1:16" x14ac:dyDescent="0.25">
      <c r="A400" t="str">
        <f t="shared" ref="A400:A405" si="516">$A$6</f>
        <v>Sunday April 10th</v>
      </c>
      <c r="B400" s="19" t="str">
        <f t="shared" ref="B400:B405" si="517">$B$365</f>
        <v>1:20pm - 1:40pm</v>
      </c>
      <c r="D400" s="38"/>
      <c r="E400" s="3" t="str">
        <f>IF(ISNA(VLOOKUP(D400,'Project Information'!$A$2:$K$59,2,FALSE)),"",VLOOKUP(D400,'Project Information'!$A$2:$K$59,2,FALSE))</f>
        <v/>
      </c>
      <c r="F400" s="3" t="str">
        <f>IF(ISNA(VLOOKUP(D400,'Project Information'!$A$2:$K$59,3,FALSE)),"",VLOOKUP(D400,'Project Information'!$A$2:$K$59,3,FALSE))</f>
        <v/>
      </c>
      <c r="G400" s="3" t="str">
        <f>IF(ISNA(VLOOKUP(D400,'Project Information'!$A$2:$K$59,4,FALSE)),"",VLOOKUP(D400,'Project Information'!$A$2:$K$59,4,FALSE))</f>
        <v/>
      </c>
      <c r="H400" s="3" t="str">
        <f>IF(ISNA(VLOOKUP(D400,'Project Information'!$A$2:$K$59,6,FALSE)),"",VLOOKUP(D400,'Project Information'!$A$2:$K$59,6,FALSE))</f>
        <v/>
      </c>
      <c r="I400" s="3" t="str">
        <f>IF(ISNA(VLOOKUP(D400,'Project Information'!$A$2:$K$59,7,FALSE)),"",VLOOKUP(D400,'Project Information'!$A$2:$K$59,7,FALSE))</f>
        <v/>
      </c>
      <c r="J400" s="3" t="str">
        <f>IF(ISNA(VLOOKUP(D400,'Project Information'!$A$2:$K$59,8,FALSE)),"",VLOOKUP(D400,'Project Information'!$A$2:$K$59,8,FALSE))</f>
        <v/>
      </c>
      <c r="K400" s="21" t="str">
        <f>IF(ISNA(VLOOKUP(D400,'Project Information'!$A$2:$K$59,10,FALSE)),"",VLOOKUP(D400,'Project Information'!$A$2:$K$59,10,FALSE))</f>
        <v/>
      </c>
      <c r="L400" s="3" t="str">
        <f>IF(ISNA(VLOOKUP(D400,'Project Information'!$A$2:$K$59,11,FALSE)),"",VLOOKUP(D400,'Project Information'!$A$2:$K$59,11,FALSE))</f>
        <v/>
      </c>
      <c r="M400" s="3"/>
      <c r="N400" s="39"/>
      <c r="O400" s="10" t="str">
        <f>IF(ISNA(VLOOKUP(N400,Table1[[ID]:[Last Name]],2,FALSE)),"",VLOOKUP(N400,Table1[[ID]:[Last Name]],2,FALSE))</f>
        <v/>
      </c>
      <c r="P400" s="23" t="str">
        <f>IF(ISNA(VLOOKUP(N400,Table1[[ID]:[Email2]],3,FALSE)),"",VLOOKUP(N400,Table1[[ID]:[Email2]],3,FALSE))</f>
        <v/>
      </c>
    </row>
    <row r="401" spans="1:16" x14ac:dyDescent="0.25">
      <c r="A401" t="str">
        <f t="shared" si="516"/>
        <v>Sunday April 10th</v>
      </c>
      <c r="B401" s="19" t="str">
        <f t="shared" si="517"/>
        <v>1:20pm - 1:40pm</v>
      </c>
      <c r="D401" s="4">
        <f>D400</f>
        <v>0</v>
      </c>
      <c r="E401" t="str">
        <f>E400</f>
        <v/>
      </c>
      <c r="F401" t="str">
        <f t="shared" ref="F401:F404" si="518">F400</f>
        <v/>
      </c>
      <c r="G401" t="str">
        <f t="shared" ref="G401:G404" si="519">G400</f>
        <v/>
      </c>
      <c r="H401" t="str">
        <f t="shared" ref="H401:H404" si="520">H400</f>
        <v/>
      </c>
      <c r="I401" t="str">
        <f t="shared" ref="I401:I404" si="521">I400</f>
        <v/>
      </c>
      <c r="J401" t="str">
        <f t="shared" ref="J401:J404" si="522">J400</f>
        <v/>
      </c>
      <c r="K401" t="str">
        <f t="shared" ref="K401:K404" si="523">K400</f>
        <v/>
      </c>
      <c r="L401" t="str">
        <f t="shared" ref="L401:L404" si="524">L400</f>
        <v/>
      </c>
      <c r="N401" s="40"/>
      <c r="O401" s="12" t="str">
        <f>IF(ISNA(VLOOKUP(N401,Table1[[ID]:[Last Name]],2,FALSE)),"",VLOOKUP(N401,Table1[[ID]:[Last Name]],2,FALSE))</f>
        <v/>
      </c>
      <c r="P401" s="22" t="str">
        <f>IF(ISNA(VLOOKUP(N401,Table1[[ID]:[Email2]],3,FALSE)),"",VLOOKUP(N401,Table1[[ID]:[Email2]],3,FALSE))</f>
        <v/>
      </c>
    </row>
    <row r="402" spans="1:16" x14ac:dyDescent="0.25">
      <c r="A402" t="str">
        <f t="shared" si="516"/>
        <v>Sunday April 10th</v>
      </c>
      <c r="B402" s="19" t="str">
        <f t="shared" si="517"/>
        <v>1:20pm - 1:40pm</v>
      </c>
      <c r="D402" s="4">
        <f t="shared" ref="D402:D404" si="525">D401</f>
        <v>0</v>
      </c>
      <c r="E402" t="str">
        <f t="shared" ref="E402:E404" si="526">E401</f>
        <v/>
      </c>
      <c r="F402" t="str">
        <f t="shared" si="518"/>
        <v/>
      </c>
      <c r="G402" t="str">
        <f t="shared" si="519"/>
        <v/>
      </c>
      <c r="H402" t="str">
        <f t="shared" si="520"/>
        <v/>
      </c>
      <c r="I402" t="str">
        <f t="shared" si="521"/>
        <v/>
      </c>
      <c r="J402" t="str">
        <f t="shared" si="522"/>
        <v/>
      </c>
      <c r="K402" t="str">
        <f t="shared" si="523"/>
        <v/>
      </c>
      <c r="L402" t="str">
        <f t="shared" si="524"/>
        <v/>
      </c>
      <c r="N402" s="40"/>
      <c r="O402" s="12" t="str">
        <f>IF(ISNA(VLOOKUP(N402,Table1[[ID]:[Last Name]],2,FALSE)),"",VLOOKUP(N402,Table1[[ID]:[Last Name]],2,FALSE))</f>
        <v/>
      </c>
      <c r="P402" s="22" t="str">
        <f>IF(ISNA(VLOOKUP(N402,Table1[[ID]:[Email2]],3,FALSE)),"",VLOOKUP(N402,Table1[[ID]:[Email2]],3,FALSE))</f>
        <v/>
      </c>
    </row>
    <row r="403" spans="1:16" x14ac:dyDescent="0.25">
      <c r="A403" t="str">
        <f t="shared" si="516"/>
        <v>Sunday April 10th</v>
      </c>
      <c r="B403" s="19" t="str">
        <f t="shared" si="517"/>
        <v>1:20pm - 1:40pm</v>
      </c>
      <c r="D403" s="4">
        <f t="shared" si="525"/>
        <v>0</v>
      </c>
      <c r="E403" t="str">
        <f t="shared" si="526"/>
        <v/>
      </c>
      <c r="F403" t="str">
        <f t="shared" si="518"/>
        <v/>
      </c>
      <c r="G403" t="str">
        <f t="shared" si="519"/>
        <v/>
      </c>
      <c r="H403" t="str">
        <f t="shared" si="520"/>
        <v/>
      </c>
      <c r="I403" t="str">
        <f t="shared" si="521"/>
        <v/>
      </c>
      <c r="J403" t="str">
        <f t="shared" si="522"/>
        <v/>
      </c>
      <c r="K403" t="str">
        <f t="shared" si="523"/>
        <v/>
      </c>
      <c r="L403" t="str">
        <f t="shared" si="524"/>
        <v/>
      </c>
      <c r="N403" s="40"/>
      <c r="O403" s="12" t="str">
        <f>IF(ISNA(VLOOKUP(N403,Table1[[ID]:[Last Name]],2,FALSE)),"",VLOOKUP(N403,Table1[[ID]:[Last Name]],2,FALSE))</f>
        <v/>
      </c>
      <c r="P403" s="22" t="str">
        <f>IF(ISNA(VLOOKUP(N403,Table1[[ID]:[Email2]],3,FALSE)),"",VLOOKUP(N403,Table1[[ID]:[Email2]],3,FALSE))</f>
        <v/>
      </c>
    </row>
    <row r="404" spans="1:16" x14ac:dyDescent="0.25">
      <c r="A404" t="str">
        <f t="shared" si="516"/>
        <v>Sunday April 10th</v>
      </c>
      <c r="B404" s="19" t="str">
        <f t="shared" si="517"/>
        <v>1:20pm - 1:40pm</v>
      </c>
      <c r="D404" s="4">
        <f t="shared" si="525"/>
        <v>0</v>
      </c>
      <c r="E404" t="str">
        <f t="shared" si="526"/>
        <v/>
      </c>
      <c r="F404" t="str">
        <f t="shared" si="518"/>
        <v/>
      </c>
      <c r="G404" t="str">
        <f t="shared" si="519"/>
        <v/>
      </c>
      <c r="H404" t="str">
        <f t="shared" si="520"/>
        <v/>
      </c>
      <c r="I404" t="str">
        <f t="shared" si="521"/>
        <v/>
      </c>
      <c r="J404" t="str">
        <f t="shared" si="522"/>
        <v/>
      </c>
      <c r="K404" t="str">
        <f t="shared" si="523"/>
        <v/>
      </c>
      <c r="L404" t="str">
        <f t="shared" si="524"/>
        <v/>
      </c>
      <c r="N404" s="40"/>
      <c r="O404" s="12" t="str">
        <f>IF(ISNA(VLOOKUP(N404,Table1[[ID]:[Last Name]],2,FALSE)),"",VLOOKUP(N404,Table1[[ID]:[Last Name]],2,FALSE))</f>
        <v/>
      </c>
      <c r="P404" s="22" t="str">
        <f>IF(ISNA(VLOOKUP(N404,Table1[[ID]:[Email2]],3,FALSE)),"",VLOOKUP(N404,Table1[[ID]:[Email2]],3,FALSE))</f>
        <v/>
      </c>
    </row>
    <row r="405" spans="1:16" x14ac:dyDescent="0.25">
      <c r="A405" t="str">
        <f t="shared" si="516"/>
        <v>Sunday April 10th</v>
      </c>
      <c r="B405" s="19" t="str">
        <f t="shared" si="517"/>
        <v>1:20pm - 1:40pm</v>
      </c>
      <c r="D405" s="5">
        <f>D400</f>
        <v>0</v>
      </c>
      <c r="E405" s="6" t="str">
        <f>E400</f>
        <v/>
      </c>
      <c r="F405" s="6" t="str">
        <f t="shared" ref="F405:L405" si="527">F400</f>
        <v/>
      </c>
      <c r="G405" s="6" t="str">
        <f t="shared" si="527"/>
        <v/>
      </c>
      <c r="H405" s="6" t="str">
        <f t="shared" si="527"/>
        <v/>
      </c>
      <c r="I405" s="6" t="str">
        <f t="shared" si="527"/>
        <v/>
      </c>
      <c r="J405" s="6" t="str">
        <f t="shared" si="527"/>
        <v/>
      </c>
      <c r="K405" s="6" t="str">
        <f t="shared" si="527"/>
        <v/>
      </c>
      <c r="L405" s="6" t="str">
        <f t="shared" si="527"/>
        <v/>
      </c>
      <c r="M405" s="6"/>
      <c r="N405" s="41"/>
      <c r="O405" s="11" t="str">
        <f>IF(ISNA(VLOOKUP(N405,Table1[[ID]:[Last Name]],2,FALSE)),"",VLOOKUP(N405,Table1[[ID]:[Last Name]],2,FALSE))</f>
        <v/>
      </c>
      <c r="P405" s="24" t="str">
        <f>IF(ISNA(VLOOKUP(N405,Table1[[ID]:[Email2]],3,FALSE)),"",VLOOKUP(N405,Table1[[ID]:[Email2]],3,FALSE))</f>
        <v/>
      </c>
    </row>
    <row r="407" spans="1:16" s="14" customFormat="1" ht="4.5" customHeight="1" x14ac:dyDescent="0.25"/>
    <row r="409" spans="1:16" x14ac:dyDescent="0.25">
      <c r="A409" t="str">
        <f t="shared" ref="A409:A414" si="528">$A$6</f>
        <v>Sunday April 10th</v>
      </c>
      <c r="B409" s="20" t="s">
        <v>29</v>
      </c>
      <c r="D409" s="38"/>
      <c r="E409" s="3" t="str">
        <f>IF(ISNA(VLOOKUP(D409,'Project Information'!$A$2:$K$59,2,FALSE)),"",VLOOKUP(D409,'Project Information'!$A$2:$K$59,2,FALSE))</f>
        <v/>
      </c>
      <c r="F409" s="3" t="str">
        <f>IF(ISNA(VLOOKUP(D409,'Project Information'!$A$2:$K$59,3,FALSE)),"",VLOOKUP(D409,'Project Information'!$A$2:$K$59,3,FALSE))</f>
        <v/>
      </c>
      <c r="G409" s="3" t="str">
        <f>IF(ISNA(VLOOKUP(D409,'Project Information'!$A$2:$K$59,4,FALSE)),"",VLOOKUP(D409,'Project Information'!$A$2:$K$59,4,FALSE))</f>
        <v/>
      </c>
      <c r="H409" s="3" t="str">
        <f>IF(ISNA(VLOOKUP(D409,'Project Information'!$A$2:$K$59,6,FALSE)),"",VLOOKUP(D409,'Project Information'!$A$2:$K$59,6,FALSE))</f>
        <v/>
      </c>
      <c r="I409" s="3" t="str">
        <f>IF(ISNA(VLOOKUP(D409,'Project Information'!$A$2:$K$59,7,FALSE)),"",VLOOKUP(D409,'Project Information'!$A$2:$K$59,7,FALSE))</f>
        <v/>
      </c>
      <c r="J409" s="3" t="str">
        <f>IF(ISNA(VLOOKUP(D409,'Project Information'!$A$2:$K$59,8,FALSE)),"",VLOOKUP(D409,'Project Information'!$A$2:$K$59,8,FALSE))</f>
        <v/>
      </c>
      <c r="K409" s="21" t="str">
        <f>IF(ISNA(VLOOKUP(D409,'Project Information'!$A$2:$K$59,10,FALSE)),"",VLOOKUP(D409,'Project Information'!$A$2:$K$59,10,FALSE))</f>
        <v/>
      </c>
      <c r="L409" s="3" t="str">
        <f>IF(ISNA(VLOOKUP(D409,'Project Information'!$A$2:$K$59,11,FALSE)),"",VLOOKUP(D409,'Project Information'!$A$2:$K$59,11,FALSE))</f>
        <v/>
      </c>
      <c r="M409" s="3"/>
      <c r="N409" s="39"/>
      <c r="O409" s="10" t="str">
        <f>IF(ISNA(VLOOKUP(N409,Table1[[ID]:[Last Name]],2,FALSE)),"",VLOOKUP(N409,Table1[[ID]:[Last Name]],2,FALSE))</f>
        <v/>
      </c>
      <c r="P409" s="23" t="str">
        <f>IF(ISNA(VLOOKUP(N409,Table1[[ID]:[Email2]],3,FALSE)),"",VLOOKUP(N409,Table1[[ID]:[Email2]],3,FALSE))</f>
        <v/>
      </c>
    </row>
    <row r="410" spans="1:16" x14ac:dyDescent="0.25">
      <c r="A410" t="str">
        <f t="shared" si="528"/>
        <v>Sunday April 10th</v>
      </c>
      <c r="B410" s="20" t="str">
        <f>$B$409</f>
        <v>1:40pm - 2pm</v>
      </c>
      <c r="D410" s="4">
        <f>D409</f>
        <v>0</v>
      </c>
      <c r="E410" t="str">
        <f>E409</f>
        <v/>
      </c>
      <c r="F410" t="str">
        <f t="shared" ref="F410:F413" si="529">F409</f>
        <v/>
      </c>
      <c r="G410" t="str">
        <f t="shared" ref="G410:G413" si="530">G409</f>
        <v/>
      </c>
      <c r="H410" t="str">
        <f t="shared" ref="H410:H413" si="531">H409</f>
        <v/>
      </c>
      <c r="I410" t="str">
        <f t="shared" ref="I410:I413" si="532">I409</f>
        <v/>
      </c>
      <c r="J410" t="str">
        <f t="shared" ref="J410:J413" si="533">J409</f>
        <v/>
      </c>
      <c r="K410" t="str">
        <f t="shared" ref="K410:K413" si="534">K409</f>
        <v/>
      </c>
      <c r="L410" t="str">
        <f t="shared" ref="L410:L413" si="535">L409</f>
        <v/>
      </c>
      <c r="N410" s="40"/>
      <c r="O410" s="12" t="str">
        <f>IF(ISNA(VLOOKUP(N410,Table1[[ID]:[Last Name]],2,FALSE)),"",VLOOKUP(N410,Table1[[ID]:[Last Name]],2,FALSE))</f>
        <v/>
      </c>
      <c r="P410" s="22" t="str">
        <f>IF(ISNA(VLOOKUP(N410,Table1[[ID]:[Email2]],3,FALSE)),"",VLOOKUP(N410,Table1[[ID]:[Email2]],3,FALSE))</f>
        <v/>
      </c>
    </row>
    <row r="411" spans="1:16" x14ac:dyDescent="0.25">
      <c r="A411" t="str">
        <f t="shared" si="528"/>
        <v>Sunday April 10th</v>
      </c>
      <c r="B411" s="20" t="str">
        <f t="shared" ref="B411:B413" si="536">$B$409</f>
        <v>1:40pm - 2pm</v>
      </c>
      <c r="D411" s="4">
        <f t="shared" ref="D411:D413" si="537">D410</f>
        <v>0</v>
      </c>
      <c r="E411" t="str">
        <f t="shared" ref="E411:E413" si="538">E410</f>
        <v/>
      </c>
      <c r="F411" t="str">
        <f t="shared" si="529"/>
        <v/>
      </c>
      <c r="G411" t="str">
        <f t="shared" si="530"/>
        <v/>
      </c>
      <c r="H411" t="str">
        <f t="shared" si="531"/>
        <v/>
      </c>
      <c r="I411" t="str">
        <f t="shared" si="532"/>
        <v/>
      </c>
      <c r="J411" t="str">
        <f t="shared" si="533"/>
        <v/>
      </c>
      <c r="K411" t="str">
        <f t="shared" si="534"/>
        <v/>
      </c>
      <c r="L411" t="str">
        <f t="shared" si="535"/>
        <v/>
      </c>
      <c r="N411" s="40"/>
      <c r="O411" s="12" t="str">
        <f>IF(ISNA(VLOOKUP(N411,Table1[[ID]:[Last Name]],2,FALSE)),"",VLOOKUP(N411,Table1[[ID]:[Last Name]],2,FALSE))</f>
        <v/>
      </c>
      <c r="P411" s="22" t="str">
        <f>IF(ISNA(VLOOKUP(N411,Table1[[ID]:[Email2]],3,FALSE)),"",VLOOKUP(N411,Table1[[ID]:[Email2]],3,FALSE))</f>
        <v/>
      </c>
    </row>
    <row r="412" spans="1:16" x14ac:dyDescent="0.25">
      <c r="A412" t="str">
        <f t="shared" si="528"/>
        <v>Sunday April 10th</v>
      </c>
      <c r="B412" s="20" t="str">
        <f t="shared" si="536"/>
        <v>1:40pm - 2pm</v>
      </c>
      <c r="D412" s="4">
        <f t="shared" si="537"/>
        <v>0</v>
      </c>
      <c r="E412" t="str">
        <f t="shared" si="538"/>
        <v/>
      </c>
      <c r="F412" t="str">
        <f t="shared" si="529"/>
        <v/>
      </c>
      <c r="G412" t="str">
        <f t="shared" si="530"/>
        <v/>
      </c>
      <c r="H412" t="str">
        <f t="shared" si="531"/>
        <v/>
      </c>
      <c r="I412" t="str">
        <f t="shared" si="532"/>
        <v/>
      </c>
      <c r="J412" t="str">
        <f t="shared" si="533"/>
        <v/>
      </c>
      <c r="K412" t="str">
        <f t="shared" si="534"/>
        <v/>
      </c>
      <c r="L412" t="str">
        <f t="shared" si="535"/>
        <v/>
      </c>
      <c r="N412" s="40"/>
      <c r="O412" s="12" t="str">
        <f>IF(ISNA(VLOOKUP(N412,Table1[[ID]:[Last Name]],2,FALSE)),"",VLOOKUP(N412,Table1[[ID]:[Last Name]],2,FALSE))</f>
        <v/>
      </c>
      <c r="P412" s="22" t="str">
        <f>IF(ISNA(VLOOKUP(N412,Table1[[ID]:[Email2]],3,FALSE)),"",VLOOKUP(N412,Table1[[ID]:[Email2]],3,FALSE))</f>
        <v/>
      </c>
    </row>
    <row r="413" spans="1:16" x14ac:dyDescent="0.25">
      <c r="A413" t="str">
        <f t="shared" si="528"/>
        <v>Sunday April 10th</v>
      </c>
      <c r="B413" s="20" t="str">
        <f t="shared" si="536"/>
        <v>1:40pm - 2pm</v>
      </c>
      <c r="D413" s="4">
        <f t="shared" si="537"/>
        <v>0</v>
      </c>
      <c r="E413" t="str">
        <f t="shared" si="538"/>
        <v/>
      </c>
      <c r="F413" t="str">
        <f t="shared" si="529"/>
        <v/>
      </c>
      <c r="G413" t="str">
        <f t="shared" si="530"/>
        <v/>
      </c>
      <c r="H413" t="str">
        <f t="shared" si="531"/>
        <v/>
      </c>
      <c r="I413" t="str">
        <f t="shared" si="532"/>
        <v/>
      </c>
      <c r="J413" t="str">
        <f t="shared" si="533"/>
        <v/>
      </c>
      <c r="K413" t="str">
        <f t="shared" si="534"/>
        <v/>
      </c>
      <c r="L413" t="str">
        <f t="shared" si="535"/>
        <v/>
      </c>
      <c r="N413" s="40"/>
      <c r="O413" s="12" t="str">
        <f>IF(ISNA(VLOOKUP(N413,Table1[[ID]:[Last Name]],2,FALSE)),"",VLOOKUP(N413,Table1[[ID]:[Last Name]],2,FALSE))</f>
        <v/>
      </c>
      <c r="P413" s="22" t="str">
        <f>IF(ISNA(VLOOKUP(N413,Table1[[ID]:[Email2]],3,FALSE)),"",VLOOKUP(N413,Table1[[ID]:[Email2]],3,FALSE))</f>
        <v/>
      </c>
    </row>
    <row r="414" spans="1:16" x14ac:dyDescent="0.25">
      <c r="A414" t="str">
        <f t="shared" si="528"/>
        <v>Sunday April 10th</v>
      </c>
      <c r="B414" s="20" t="str">
        <f>$B$409</f>
        <v>1:40pm - 2pm</v>
      </c>
      <c r="D414" s="5">
        <f>D409</f>
        <v>0</v>
      </c>
      <c r="E414" s="6" t="str">
        <f>E409</f>
        <v/>
      </c>
      <c r="F414" s="6" t="str">
        <f t="shared" ref="F414:L414" si="539">F409</f>
        <v/>
      </c>
      <c r="G414" s="6" t="str">
        <f t="shared" si="539"/>
        <v/>
      </c>
      <c r="H414" s="6" t="str">
        <f t="shared" si="539"/>
        <v/>
      </c>
      <c r="I414" s="6" t="str">
        <f t="shared" si="539"/>
        <v/>
      </c>
      <c r="J414" s="6" t="str">
        <f t="shared" si="539"/>
        <v/>
      </c>
      <c r="K414" s="6" t="str">
        <f t="shared" si="539"/>
        <v/>
      </c>
      <c r="L414" s="6" t="str">
        <f t="shared" si="539"/>
        <v/>
      </c>
      <c r="M414" s="6"/>
      <c r="N414" s="41"/>
      <c r="O414" s="11" t="str">
        <f>IF(ISNA(VLOOKUP(N414,Table1[[ID]:[Last Name]],2,FALSE)),"",VLOOKUP(N414,Table1[[ID]:[Last Name]],2,FALSE))</f>
        <v/>
      </c>
      <c r="P414" s="24" t="str">
        <f>IF(ISNA(VLOOKUP(N414,Table1[[ID]:[Email2]],3,FALSE)),"",VLOOKUP(N414,Table1[[ID]:[Email2]],3,FALSE))</f>
        <v/>
      </c>
    </row>
    <row r="415" spans="1:16" x14ac:dyDescent="0.25">
      <c r="B415" s="17"/>
    </row>
    <row r="416" spans="1:16" x14ac:dyDescent="0.25">
      <c r="A416" t="str">
        <f t="shared" ref="A416:A421" si="540">$A$6</f>
        <v>Sunday April 10th</v>
      </c>
      <c r="B416" s="20" t="str">
        <f t="shared" ref="B416:B421" si="541">$B$409</f>
        <v>1:40pm - 2pm</v>
      </c>
      <c r="D416" s="38"/>
      <c r="E416" s="3" t="str">
        <f>IF(ISNA(VLOOKUP(D416,'Project Information'!$A$2:$K$59,2,FALSE)),"",VLOOKUP(D416,'Project Information'!$A$2:$K$59,2,FALSE))</f>
        <v/>
      </c>
      <c r="F416" s="3" t="str">
        <f>IF(ISNA(VLOOKUP(D416,'Project Information'!$A$2:$K$59,3,FALSE)),"",VLOOKUP(D416,'Project Information'!$A$2:$K$59,3,FALSE))</f>
        <v/>
      </c>
      <c r="G416" s="3" t="str">
        <f>IF(ISNA(VLOOKUP(D416,'Project Information'!$A$2:$K$59,4,FALSE)),"",VLOOKUP(D416,'Project Information'!$A$2:$K$59,4,FALSE))</f>
        <v/>
      </c>
      <c r="H416" s="3" t="str">
        <f>IF(ISNA(VLOOKUP(D416,'Project Information'!$A$2:$K$59,6,FALSE)),"",VLOOKUP(D416,'Project Information'!$A$2:$K$59,6,FALSE))</f>
        <v/>
      </c>
      <c r="I416" s="3" t="str">
        <f>IF(ISNA(VLOOKUP(D416,'Project Information'!$A$2:$K$59,7,FALSE)),"",VLOOKUP(D416,'Project Information'!$A$2:$K$59,7,FALSE))</f>
        <v/>
      </c>
      <c r="J416" s="3" t="str">
        <f>IF(ISNA(VLOOKUP(D416,'Project Information'!$A$2:$K$59,8,FALSE)),"",VLOOKUP(D416,'Project Information'!$A$2:$K$59,8,FALSE))</f>
        <v/>
      </c>
      <c r="K416" s="21" t="str">
        <f>IF(ISNA(VLOOKUP(D416,'Project Information'!$A$2:$K$59,10,FALSE)),"",VLOOKUP(D416,'Project Information'!$A$2:$K$59,10,FALSE))</f>
        <v/>
      </c>
      <c r="L416" s="3" t="str">
        <f>IF(ISNA(VLOOKUP(D416,'Project Information'!$A$2:$K$59,11,FALSE)),"",VLOOKUP(D416,'Project Information'!$A$2:$K$59,11,FALSE))</f>
        <v/>
      </c>
      <c r="M416" s="3"/>
      <c r="N416" s="39"/>
      <c r="O416" s="10" t="str">
        <f>IF(ISNA(VLOOKUP(N416,Table1[[ID]:[Last Name]],2,FALSE)),"",VLOOKUP(N416,Table1[[ID]:[Last Name]],2,FALSE))</f>
        <v/>
      </c>
      <c r="P416" s="23" t="str">
        <f>IF(ISNA(VLOOKUP(N416,Table1[[ID]:[Email2]],3,FALSE)),"",VLOOKUP(N416,Table1[[ID]:[Email2]],3,FALSE))</f>
        <v/>
      </c>
    </row>
    <row r="417" spans="1:16" x14ac:dyDescent="0.25">
      <c r="A417" t="str">
        <f t="shared" si="540"/>
        <v>Sunday April 10th</v>
      </c>
      <c r="B417" s="20" t="str">
        <f t="shared" si="541"/>
        <v>1:40pm - 2pm</v>
      </c>
      <c r="D417" s="4">
        <f>D416</f>
        <v>0</v>
      </c>
      <c r="E417" t="str">
        <f>E416</f>
        <v/>
      </c>
      <c r="F417" t="str">
        <f t="shared" ref="F417:F420" si="542">F416</f>
        <v/>
      </c>
      <c r="G417" t="str">
        <f t="shared" ref="G417:G420" si="543">G416</f>
        <v/>
      </c>
      <c r="H417" t="str">
        <f t="shared" ref="H417:H420" si="544">H416</f>
        <v/>
      </c>
      <c r="I417" t="str">
        <f t="shared" ref="I417:I420" si="545">I416</f>
        <v/>
      </c>
      <c r="J417" t="str">
        <f t="shared" ref="J417:J420" si="546">J416</f>
        <v/>
      </c>
      <c r="K417" t="str">
        <f t="shared" ref="K417:K420" si="547">K416</f>
        <v/>
      </c>
      <c r="L417" t="str">
        <f t="shared" ref="L417:L420" si="548">L416</f>
        <v/>
      </c>
      <c r="N417" s="40"/>
      <c r="O417" s="12" t="str">
        <f>IF(ISNA(VLOOKUP(N417,Table1[[ID]:[Last Name]],2,FALSE)),"",VLOOKUP(N417,Table1[[ID]:[Last Name]],2,FALSE))</f>
        <v/>
      </c>
      <c r="P417" s="22" t="str">
        <f>IF(ISNA(VLOOKUP(N417,Table1[[ID]:[Email2]],3,FALSE)),"",VLOOKUP(N417,Table1[[ID]:[Email2]],3,FALSE))</f>
        <v/>
      </c>
    </row>
    <row r="418" spans="1:16" x14ac:dyDescent="0.25">
      <c r="A418" t="str">
        <f t="shared" si="540"/>
        <v>Sunday April 10th</v>
      </c>
      <c r="B418" s="20" t="str">
        <f t="shared" si="541"/>
        <v>1:40pm - 2pm</v>
      </c>
      <c r="D418" s="4">
        <f t="shared" ref="D418:D420" si="549">D417</f>
        <v>0</v>
      </c>
      <c r="E418" t="str">
        <f t="shared" ref="E418:E420" si="550">E417</f>
        <v/>
      </c>
      <c r="F418" t="str">
        <f t="shared" si="542"/>
        <v/>
      </c>
      <c r="G418" t="str">
        <f t="shared" si="543"/>
        <v/>
      </c>
      <c r="H418" t="str">
        <f t="shared" si="544"/>
        <v/>
      </c>
      <c r="I418" t="str">
        <f t="shared" si="545"/>
        <v/>
      </c>
      <c r="J418" t="str">
        <f t="shared" si="546"/>
        <v/>
      </c>
      <c r="K418" t="str">
        <f t="shared" si="547"/>
        <v/>
      </c>
      <c r="L418" t="str">
        <f t="shared" si="548"/>
        <v/>
      </c>
      <c r="N418" s="40"/>
      <c r="O418" s="12" t="str">
        <f>IF(ISNA(VLOOKUP(N418,Table1[[ID]:[Last Name]],2,FALSE)),"",VLOOKUP(N418,Table1[[ID]:[Last Name]],2,FALSE))</f>
        <v/>
      </c>
      <c r="P418" s="22" t="str">
        <f>IF(ISNA(VLOOKUP(N418,Table1[[ID]:[Email2]],3,FALSE)),"",VLOOKUP(N418,Table1[[ID]:[Email2]],3,FALSE))</f>
        <v/>
      </c>
    </row>
    <row r="419" spans="1:16" x14ac:dyDescent="0.25">
      <c r="A419" t="str">
        <f t="shared" si="540"/>
        <v>Sunday April 10th</v>
      </c>
      <c r="B419" s="20" t="str">
        <f t="shared" si="541"/>
        <v>1:40pm - 2pm</v>
      </c>
      <c r="D419" s="4">
        <f t="shared" si="549"/>
        <v>0</v>
      </c>
      <c r="E419" t="str">
        <f t="shared" si="550"/>
        <v/>
      </c>
      <c r="F419" t="str">
        <f t="shared" si="542"/>
        <v/>
      </c>
      <c r="G419" t="str">
        <f t="shared" si="543"/>
        <v/>
      </c>
      <c r="H419" t="str">
        <f t="shared" si="544"/>
        <v/>
      </c>
      <c r="I419" t="str">
        <f t="shared" si="545"/>
        <v/>
      </c>
      <c r="J419" t="str">
        <f t="shared" si="546"/>
        <v/>
      </c>
      <c r="K419" t="str">
        <f t="shared" si="547"/>
        <v/>
      </c>
      <c r="L419" t="str">
        <f t="shared" si="548"/>
        <v/>
      </c>
      <c r="N419" s="40"/>
      <c r="O419" s="12" t="str">
        <f>IF(ISNA(VLOOKUP(N419,Table1[[ID]:[Last Name]],2,FALSE)),"",VLOOKUP(N419,Table1[[ID]:[Last Name]],2,FALSE))</f>
        <v/>
      </c>
      <c r="P419" s="22" t="str">
        <f>IF(ISNA(VLOOKUP(N419,Table1[[ID]:[Email2]],3,FALSE)),"",VLOOKUP(N419,Table1[[ID]:[Email2]],3,FALSE))</f>
        <v/>
      </c>
    </row>
    <row r="420" spans="1:16" x14ac:dyDescent="0.25">
      <c r="A420" t="str">
        <f t="shared" si="540"/>
        <v>Sunday April 10th</v>
      </c>
      <c r="B420" s="20" t="str">
        <f t="shared" si="541"/>
        <v>1:40pm - 2pm</v>
      </c>
      <c r="D420" s="4">
        <f t="shared" si="549"/>
        <v>0</v>
      </c>
      <c r="E420" t="str">
        <f t="shared" si="550"/>
        <v/>
      </c>
      <c r="F420" t="str">
        <f t="shared" si="542"/>
        <v/>
      </c>
      <c r="G420" t="str">
        <f t="shared" si="543"/>
        <v/>
      </c>
      <c r="H420" t="str">
        <f t="shared" si="544"/>
        <v/>
      </c>
      <c r="I420" t="str">
        <f t="shared" si="545"/>
        <v/>
      </c>
      <c r="J420" t="str">
        <f t="shared" si="546"/>
        <v/>
      </c>
      <c r="K420" t="str">
        <f t="shared" si="547"/>
        <v/>
      </c>
      <c r="L420" t="str">
        <f t="shared" si="548"/>
        <v/>
      </c>
      <c r="N420" s="40"/>
      <c r="O420" s="12" t="str">
        <f>IF(ISNA(VLOOKUP(N420,Table1[[ID]:[Last Name]],2,FALSE)),"",VLOOKUP(N420,Table1[[ID]:[Last Name]],2,FALSE))</f>
        <v/>
      </c>
      <c r="P420" s="22" t="str">
        <f>IF(ISNA(VLOOKUP(N420,Table1[[ID]:[Email2]],3,FALSE)),"",VLOOKUP(N420,Table1[[ID]:[Email2]],3,FALSE))</f>
        <v/>
      </c>
    </row>
    <row r="421" spans="1:16" x14ac:dyDescent="0.25">
      <c r="A421" t="str">
        <f t="shared" si="540"/>
        <v>Sunday April 10th</v>
      </c>
      <c r="B421" s="20" t="str">
        <f t="shared" si="541"/>
        <v>1:40pm - 2pm</v>
      </c>
      <c r="D421" s="5">
        <f>D416</f>
        <v>0</v>
      </c>
      <c r="E421" s="6" t="str">
        <f>E416</f>
        <v/>
      </c>
      <c r="F421" s="6" t="str">
        <f t="shared" ref="F421:L421" si="551">F416</f>
        <v/>
      </c>
      <c r="G421" s="6" t="str">
        <f t="shared" si="551"/>
        <v/>
      </c>
      <c r="H421" s="6" t="str">
        <f t="shared" si="551"/>
        <v/>
      </c>
      <c r="I421" s="6" t="str">
        <f t="shared" si="551"/>
        <v/>
      </c>
      <c r="J421" s="6" t="str">
        <f t="shared" si="551"/>
        <v/>
      </c>
      <c r="K421" s="6" t="str">
        <f t="shared" si="551"/>
        <v/>
      </c>
      <c r="L421" s="6" t="str">
        <f t="shared" si="551"/>
        <v/>
      </c>
      <c r="M421" s="6"/>
      <c r="N421" s="41"/>
      <c r="O421" s="11" t="str">
        <f>IF(ISNA(VLOOKUP(N421,Table1[[ID]:[Last Name]],2,FALSE)),"",VLOOKUP(N421,Table1[[ID]:[Last Name]],2,FALSE))</f>
        <v/>
      </c>
      <c r="P421" s="24" t="str">
        <f>IF(ISNA(VLOOKUP(N421,Table1[[ID]:[Email2]],3,FALSE)),"",VLOOKUP(N421,Table1[[ID]:[Email2]],3,FALSE))</f>
        <v/>
      </c>
    </row>
    <row r="422" spans="1:16" x14ac:dyDescent="0.25">
      <c r="B422" s="17"/>
    </row>
    <row r="423" spans="1:16" x14ac:dyDescent="0.25">
      <c r="A423" t="str">
        <f t="shared" ref="A423:A428" si="552">$A$6</f>
        <v>Sunday April 10th</v>
      </c>
      <c r="B423" s="20" t="str">
        <f t="shared" ref="B423:B428" si="553">$B$409</f>
        <v>1:40pm - 2pm</v>
      </c>
      <c r="D423" s="38"/>
      <c r="E423" s="3" t="str">
        <f>IF(ISNA(VLOOKUP(D423,'Project Information'!$A$2:$K$59,2,FALSE)),"",VLOOKUP(D423,'Project Information'!$A$2:$K$59,2,FALSE))</f>
        <v/>
      </c>
      <c r="F423" s="3" t="str">
        <f>IF(ISNA(VLOOKUP(D423,'Project Information'!$A$2:$K$59,3,FALSE)),"",VLOOKUP(D423,'Project Information'!$A$2:$K$59,3,FALSE))</f>
        <v/>
      </c>
      <c r="G423" s="3" t="str">
        <f>IF(ISNA(VLOOKUP(D423,'Project Information'!$A$2:$K$59,4,FALSE)),"",VLOOKUP(D423,'Project Information'!$A$2:$K$59,4,FALSE))</f>
        <v/>
      </c>
      <c r="H423" s="3" t="str">
        <f>IF(ISNA(VLOOKUP(D423,'Project Information'!$A$2:$K$59,6,FALSE)),"",VLOOKUP(D423,'Project Information'!$A$2:$K$59,6,FALSE))</f>
        <v/>
      </c>
      <c r="I423" s="3" t="str">
        <f>IF(ISNA(VLOOKUP(D423,'Project Information'!$A$2:$K$59,7,FALSE)),"",VLOOKUP(D423,'Project Information'!$A$2:$K$59,7,FALSE))</f>
        <v/>
      </c>
      <c r="J423" s="3" t="str">
        <f>IF(ISNA(VLOOKUP(D423,'Project Information'!$A$2:$K$59,8,FALSE)),"",VLOOKUP(D423,'Project Information'!$A$2:$K$59,8,FALSE))</f>
        <v/>
      </c>
      <c r="K423" s="21" t="str">
        <f>IF(ISNA(VLOOKUP(D423,'Project Information'!$A$2:$K$59,10,FALSE)),"",VLOOKUP(D423,'Project Information'!$A$2:$K$59,10,FALSE))</f>
        <v/>
      </c>
      <c r="L423" s="3" t="str">
        <f>IF(ISNA(VLOOKUP(D423,'Project Information'!$A$2:$K$59,11,FALSE)),"",VLOOKUP(D423,'Project Information'!$A$2:$K$59,11,FALSE))</f>
        <v/>
      </c>
      <c r="M423" s="3"/>
      <c r="N423" s="39"/>
      <c r="O423" s="10" t="str">
        <f>IF(ISNA(VLOOKUP(N423,Table1[[ID]:[Last Name]],2,FALSE)),"",VLOOKUP(N423,Table1[[ID]:[Last Name]],2,FALSE))</f>
        <v/>
      </c>
      <c r="P423" s="23" t="str">
        <f>IF(ISNA(VLOOKUP(N423,Table1[[ID]:[Email2]],3,FALSE)),"",VLOOKUP(N423,Table1[[ID]:[Email2]],3,FALSE))</f>
        <v/>
      </c>
    </row>
    <row r="424" spans="1:16" x14ac:dyDescent="0.25">
      <c r="A424" t="str">
        <f t="shared" si="552"/>
        <v>Sunday April 10th</v>
      </c>
      <c r="B424" s="20" t="str">
        <f t="shared" si="553"/>
        <v>1:40pm - 2pm</v>
      </c>
      <c r="D424" s="4">
        <f>D423</f>
        <v>0</v>
      </c>
      <c r="E424" t="str">
        <f>E423</f>
        <v/>
      </c>
      <c r="F424" t="str">
        <f t="shared" ref="F424:F427" si="554">F423</f>
        <v/>
      </c>
      <c r="G424" t="str">
        <f t="shared" ref="G424:G427" si="555">G423</f>
        <v/>
      </c>
      <c r="H424" t="str">
        <f t="shared" ref="H424:H427" si="556">H423</f>
        <v/>
      </c>
      <c r="I424" t="str">
        <f t="shared" ref="I424:I427" si="557">I423</f>
        <v/>
      </c>
      <c r="J424" t="str">
        <f t="shared" ref="J424:J427" si="558">J423</f>
        <v/>
      </c>
      <c r="K424" t="str">
        <f t="shared" ref="K424:K427" si="559">K423</f>
        <v/>
      </c>
      <c r="L424" t="str">
        <f t="shared" ref="L424:L427" si="560">L423</f>
        <v/>
      </c>
      <c r="N424" s="40"/>
      <c r="O424" s="12" t="str">
        <f>IF(ISNA(VLOOKUP(N424,Table1[[ID]:[Last Name]],2,FALSE)),"",VLOOKUP(N424,Table1[[ID]:[Last Name]],2,FALSE))</f>
        <v/>
      </c>
      <c r="P424" s="22" t="str">
        <f>IF(ISNA(VLOOKUP(N424,Table1[[ID]:[Email2]],3,FALSE)),"",VLOOKUP(N424,Table1[[ID]:[Email2]],3,FALSE))</f>
        <v/>
      </c>
    </row>
    <row r="425" spans="1:16" x14ac:dyDescent="0.25">
      <c r="A425" t="str">
        <f t="shared" si="552"/>
        <v>Sunday April 10th</v>
      </c>
      <c r="B425" s="20" t="str">
        <f t="shared" si="553"/>
        <v>1:40pm - 2pm</v>
      </c>
      <c r="D425" s="4">
        <f t="shared" ref="D425:D427" si="561">D424</f>
        <v>0</v>
      </c>
      <c r="E425" t="str">
        <f t="shared" ref="E425:E427" si="562">E424</f>
        <v/>
      </c>
      <c r="F425" t="str">
        <f t="shared" si="554"/>
        <v/>
      </c>
      <c r="G425" t="str">
        <f t="shared" si="555"/>
        <v/>
      </c>
      <c r="H425" t="str">
        <f t="shared" si="556"/>
        <v/>
      </c>
      <c r="I425" t="str">
        <f t="shared" si="557"/>
        <v/>
      </c>
      <c r="J425" t="str">
        <f t="shared" si="558"/>
        <v/>
      </c>
      <c r="K425" t="str">
        <f t="shared" si="559"/>
        <v/>
      </c>
      <c r="L425" t="str">
        <f t="shared" si="560"/>
        <v/>
      </c>
      <c r="N425" s="40"/>
      <c r="O425" s="12" t="str">
        <f>IF(ISNA(VLOOKUP(N425,Table1[[ID]:[Last Name]],2,FALSE)),"",VLOOKUP(N425,Table1[[ID]:[Last Name]],2,FALSE))</f>
        <v/>
      </c>
      <c r="P425" s="22" t="str">
        <f>IF(ISNA(VLOOKUP(N425,Table1[[ID]:[Email2]],3,FALSE)),"",VLOOKUP(N425,Table1[[ID]:[Email2]],3,FALSE))</f>
        <v/>
      </c>
    </row>
    <row r="426" spans="1:16" x14ac:dyDescent="0.25">
      <c r="A426" t="str">
        <f t="shared" si="552"/>
        <v>Sunday April 10th</v>
      </c>
      <c r="B426" s="20" t="str">
        <f t="shared" si="553"/>
        <v>1:40pm - 2pm</v>
      </c>
      <c r="D426" s="4">
        <f t="shared" si="561"/>
        <v>0</v>
      </c>
      <c r="E426" t="str">
        <f t="shared" si="562"/>
        <v/>
      </c>
      <c r="F426" t="str">
        <f t="shared" si="554"/>
        <v/>
      </c>
      <c r="G426" t="str">
        <f t="shared" si="555"/>
        <v/>
      </c>
      <c r="H426" t="str">
        <f t="shared" si="556"/>
        <v/>
      </c>
      <c r="I426" t="str">
        <f t="shared" si="557"/>
        <v/>
      </c>
      <c r="J426" t="str">
        <f t="shared" si="558"/>
        <v/>
      </c>
      <c r="K426" t="str">
        <f t="shared" si="559"/>
        <v/>
      </c>
      <c r="L426" t="str">
        <f t="shared" si="560"/>
        <v/>
      </c>
      <c r="N426" s="40"/>
      <c r="O426" s="12" t="str">
        <f>IF(ISNA(VLOOKUP(N426,Table1[[ID]:[Last Name]],2,FALSE)),"",VLOOKUP(N426,Table1[[ID]:[Last Name]],2,FALSE))</f>
        <v/>
      </c>
      <c r="P426" s="22" t="str">
        <f>IF(ISNA(VLOOKUP(N426,Table1[[ID]:[Email2]],3,FALSE)),"",VLOOKUP(N426,Table1[[ID]:[Email2]],3,FALSE))</f>
        <v/>
      </c>
    </row>
    <row r="427" spans="1:16" x14ac:dyDescent="0.25">
      <c r="A427" t="str">
        <f t="shared" si="552"/>
        <v>Sunday April 10th</v>
      </c>
      <c r="B427" s="20" t="str">
        <f t="shared" si="553"/>
        <v>1:40pm - 2pm</v>
      </c>
      <c r="D427" s="4">
        <f t="shared" si="561"/>
        <v>0</v>
      </c>
      <c r="E427" t="str">
        <f t="shared" si="562"/>
        <v/>
      </c>
      <c r="F427" t="str">
        <f t="shared" si="554"/>
        <v/>
      </c>
      <c r="G427" t="str">
        <f t="shared" si="555"/>
        <v/>
      </c>
      <c r="H427" t="str">
        <f t="shared" si="556"/>
        <v/>
      </c>
      <c r="I427" t="str">
        <f t="shared" si="557"/>
        <v/>
      </c>
      <c r="J427" t="str">
        <f t="shared" si="558"/>
        <v/>
      </c>
      <c r="K427" t="str">
        <f t="shared" si="559"/>
        <v/>
      </c>
      <c r="L427" t="str">
        <f t="shared" si="560"/>
        <v/>
      </c>
      <c r="N427" s="40"/>
      <c r="O427" s="12" t="str">
        <f>IF(ISNA(VLOOKUP(N427,Table1[[ID]:[Last Name]],2,FALSE)),"",VLOOKUP(N427,Table1[[ID]:[Last Name]],2,FALSE))</f>
        <v/>
      </c>
      <c r="P427" s="22" t="str">
        <f>IF(ISNA(VLOOKUP(N427,Table1[[ID]:[Email2]],3,FALSE)),"",VLOOKUP(N427,Table1[[ID]:[Email2]],3,FALSE))</f>
        <v/>
      </c>
    </row>
    <row r="428" spans="1:16" x14ac:dyDescent="0.25">
      <c r="A428" t="str">
        <f t="shared" si="552"/>
        <v>Sunday April 10th</v>
      </c>
      <c r="B428" s="20" t="str">
        <f t="shared" si="553"/>
        <v>1:40pm - 2pm</v>
      </c>
      <c r="D428" s="5">
        <f>D423</f>
        <v>0</v>
      </c>
      <c r="E428" s="6" t="str">
        <f>E423</f>
        <v/>
      </c>
      <c r="F428" s="6" t="str">
        <f t="shared" ref="F428:L428" si="563">F423</f>
        <v/>
      </c>
      <c r="G428" s="6" t="str">
        <f t="shared" si="563"/>
        <v/>
      </c>
      <c r="H428" s="6" t="str">
        <f t="shared" si="563"/>
        <v/>
      </c>
      <c r="I428" s="6" t="str">
        <f t="shared" si="563"/>
        <v/>
      </c>
      <c r="J428" s="6" t="str">
        <f t="shared" si="563"/>
        <v/>
      </c>
      <c r="K428" s="6" t="str">
        <f t="shared" si="563"/>
        <v/>
      </c>
      <c r="L428" s="6" t="str">
        <f t="shared" si="563"/>
        <v/>
      </c>
      <c r="M428" s="6"/>
      <c r="N428" s="41"/>
      <c r="O428" s="11" t="str">
        <f>IF(ISNA(VLOOKUP(N428,Table1[[ID]:[Last Name]],2,FALSE)),"",VLOOKUP(N428,Table1[[ID]:[Last Name]],2,FALSE))</f>
        <v/>
      </c>
      <c r="P428" s="24" t="str">
        <f>IF(ISNA(VLOOKUP(N428,Table1[[ID]:[Email2]],3,FALSE)),"",VLOOKUP(N428,Table1[[ID]:[Email2]],3,FALSE))</f>
        <v/>
      </c>
    </row>
    <row r="429" spans="1:16" x14ac:dyDescent="0.25">
      <c r="B429" s="17"/>
    </row>
    <row r="430" spans="1:16" x14ac:dyDescent="0.25">
      <c r="A430" t="str">
        <f t="shared" ref="A430:A435" si="564">$A$6</f>
        <v>Sunday April 10th</v>
      </c>
      <c r="B430" s="20" t="str">
        <f t="shared" ref="B430:B435" si="565">$B$409</f>
        <v>1:40pm - 2pm</v>
      </c>
      <c r="D430" s="38"/>
      <c r="E430" s="3" t="str">
        <f>IF(ISNA(VLOOKUP(D430,'Project Information'!$A$2:$K$59,2,FALSE)),"",VLOOKUP(D430,'Project Information'!$A$2:$K$59,2,FALSE))</f>
        <v/>
      </c>
      <c r="F430" s="3" t="str">
        <f>IF(ISNA(VLOOKUP(D430,'Project Information'!$A$2:$K$59,3,FALSE)),"",VLOOKUP(D430,'Project Information'!$A$2:$K$59,3,FALSE))</f>
        <v/>
      </c>
      <c r="G430" s="3" t="str">
        <f>IF(ISNA(VLOOKUP(D430,'Project Information'!$A$2:$K$59,4,FALSE)),"",VLOOKUP(D430,'Project Information'!$A$2:$K$59,4,FALSE))</f>
        <v/>
      </c>
      <c r="H430" s="3" t="str">
        <f>IF(ISNA(VLOOKUP(D430,'Project Information'!$A$2:$K$59,6,FALSE)),"",VLOOKUP(D430,'Project Information'!$A$2:$K$59,6,FALSE))</f>
        <v/>
      </c>
      <c r="I430" s="3" t="str">
        <f>IF(ISNA(VLOOKUP(D430,'Project Information'!$A$2:$K$59,7,FALSE)),"",VLOOKUP(D430,'Project Information'!$A$2:$K$59,7,FALSE))</f>
        <v/>
      </c>
      <c r="J430" s="3" t="str">
        <f>IF(ISNA(VLOOKUP(D430,'Project Information'!$A$2:$K$59,8,FALSE)),"",VLOOKUP(D430,'Project Information'!$A$2:$K$59,8,FALSE))</f>
        <v/>
      </c>
      <c r="K430" s="21" t="str">
        <f>IF(ISNA(VLOOKUP(D430,'Project Information'!$A$2:$K$59,10,FALSE)),"",VLOOKUP(D430,'Project Information'!$A$2:$K$59,10,FALSE))</f>
        <v/>
      </c>
      <c r="L430" s="3" t="str">
        <f>IF(ISNA(VLOOKUP(D430,'Project Information'!$A$2:$K$59,11,FALSE)),"",VLOOKUP(D430,'Project Information'!$A$2:$K$59,11,FALSE))</f>
        <v/>
      </c>
      <c r="M430" s="3"/>
      <c r="N430" s="39"/>
      <c r="O430" s="10" t="str">
        <f>IF(ISNA(VLOOKUP(N430,Table1[[ID]:[Last Name]],2,FALSE)),"",VLOOKUP(N430,Table1[[ID]:[Last Name]],2,FALSE))</f>
        <v/>
      </c>
      <c r="P430" s="23" t="str">
        <f>IF(ISNA(VLOOKUP(N430,Table1[[ID]:[Email2]],3,FALSE)),"",VLOOKUP(N430,Table1[[ID]:[Email2]],3,FALSE))</f>
        <v/>
      </c>
    </row>
    <row r="431" spans="1:16" x14ac:dyDescent="0.25">
      <c r="A431" t="str">
        <f t="shared" si="564"/>
        <v>Sunday April 10th</v>
      </c>
      <c r="B431" s="20" t="str">
        <f t="shared" si="565"/>
        <v>1:40pm - 2pm</v>
      </c>
      <c r="D431" s="4">
        <f>D430</f>
        <v>0</v>
      </c>
      <c r="E431" t="str">
        <f>E430</f>
        <v/>
      </c>
      <c r="F431" t="str">
        <f t="shared" ref="F431:F434" si="566">F430</f>
        <v/>
      </c>
      <c r="G431" t="str">
        <f t="shared" ref="G431:G434" si="567">G430</f>
        <v/>
      </c>
      <c r="H431" t="str">
        <f t="shared" ref="H431:H434" si="568">H430</f>
        <v/>
      </c>
      <c r="I431" t="str">
        <f t="shared" ref="I431:I434" si="569">I430</f>
        <v/>
      </c>
      <c r="J431" t="str">
        <f t="shared" ref="J431:J434" si="570">J430</f>
        <v/>
      </c>
      <c r="K431" t="str">
        <f t="shared" ref="K431:K434" si="571">K430</f>
        <v/>
      </c>
      <c r="L431" t="str">
        <f t="shared" ref="L431:L434" si="572">L430</f>
        <v/>
      </c>
      <c r="N431" s="40"/>
      <c r="O431" s="12" t="str">
        <f>IF(ISNA(VLOOKUP(N431,Table1[[ID]:[Last Name]],2,FALSE)),"",VLOOKUP(N431,Table1[[ID]:[Last Name]],2,FALSE))</f>
        <v/>
      </c>
      <c r="P431" s="22" t="str">
        <f>IF(ISNA(VLOOKUP(N431,Table1[[ID]:[Email2]],3,FALSE)),"",VLOOKUP(N431,Table1[[ID]:[Email2]],3,FALSE))</f>
        <v/>
      </c>
    </row>
    <row r="432" spans="1:16" x14ac:dyDescent="0.25">
      <c r="A432" t="str">
        <f t="shared" si="564"/>
        <v>Sunday April 10th</v>
      </c>
      <c r="B432" s="20" t="str">
        <f t="shared" si="565"/>
        <v>1:40pm - 2pm</v>
      </c>
      <c r="D432" s="4">
        <f t="shared" ref="D432:D434" si="573">D431</f>
        <v>0</v>
      </c>
      <c r="E432" t="str">
        <f t="shared" ref="E432:E434" si="574">E431</f>
        <v/>
      </c>
      <c r="F432" t="str">
        <f t="shared" si="566"/>
        <v/>
      </c>
      <c r="G432" t="str">
        <f t="shared" si="567"/>
        <v/>
      </c>
      <c r="H432" t="str">
        <f t="shared" si="568"/>
        <v/>
      </c>
      <c r="I432" t="str">
        <f t="shared" si="569"/>
        <v/>
      </c>
      <c r="J432" t="str">
        <f t="shared" si="570"/>
        <v/>
      </c>
      <c r="K432" t="str">
        <f t="shared" si="571"/>
        <v/>
      </c>
      <c r="L432" t="str">
        <f t="shared" si="572"/>
        <v/>
      </c>
      <c r="N432" s="40"/>
      <c r="O432" s="12" t="str">
        <f>IF(ISNA(VLOOKUP(N432,Table1[[ID]:[Last Name]],2,FALSE)),"",VLOOKUP(N432,Table1[[ID]:[Last Name]],2,FALSE))</f>
        <v/>
      </c>
      <c r="P432" s="22" t="str">
        <f>IF(ISNA(VLOOKUP(N432,Table1[[ID]:[Email2]],3,FALSE)),"",VLOOKUP(N432,Table1[[ID]:[Email2]],3,FALSE))</f>
        <v/>
      </c>
    </row>
    <row r="433" spans="1:16" x14ac:dyDescent="0.25">
      <c r="A433" t="str">
        <f t="shared" si="564"/>
        <v>Sunday April 10th</v>
      </c>
      <c r="B433" s="20" t="str">
        <f t="shared" si="565"/>
        <v>1:40pm - 2pm</v>
      </c>
      <c r="D433" s="4">
        <f t="shared" si="573"/>
        <v>0</v>
      </c>
      <c r="E433" t="str">
        <f t="shared" si="574"/>
        <v/>
      </c>
      <c r="F433" t="str">
        <f t="shared" si="566"/>
        <v/>
      </c>
      <c r="G433" t="str">
        <f t="shared" si="567"/>
        <v/>
      </c>
      <c r="H433" t="str">
        <f t="shared" si="568"/>
        <v/>
      </c>
      <c r="I433" t="str">
        <f t="shared" si="569"/>
        <v/>
      </c>
      <c r="J433" t="str">
        <f t="shared" si="570"/>
        <v/>
      </c>
      <c r="K433" t="str">
        <f t="shared" si="571"/>
        <v/>
      </c>
      <c r="L433" t="str">
        <f t="shared" si="572"/>
        <v/>
      </c>
      <c r="N433" s="40"/>
      <c r="O433" s="12" t="str">
        <f>IF(ISNA(VLOOKUP(N433,Table1[[ID]:[Last Name]],2,FALSE)),"",VLOOKUP(N433,Table1[[ID]:[Last Name]],2,FALSE))</f>
        <v/>
      </c>
      <c r="P433" s="22" t="str">
        <f>IF(ISNA(VLOOKUP(N433,Table1[[ID]:[Email2]],3,FALSE)),"",VLOOKUP(N433,Table1[[ID]:[Email2]],3,FALSE))</f>
        <v/>
      </c>
    </row>
    <row r="434" spans="1:16" x14ac:dyDescent="0.25">
      <c r="A434" t="str">
        <f t="shared" si="564"/>
        <v>Sunday April 10th</v>
      </c>
      <c r="B434" s="20" t="str">
        <f t="shared" si="565"/>
        <v>1:40pm - 2pm</v>
      </c>
      <c r="D434" s="4">
        <f t="shared" si="573"/>
        <v>0</v>
      </c>
      <c r="E434" t="str">
        <f t="shared" si="574"/>
        <v/>
      </c>
      <c r="F434" t="str">
        <f t="shared" si="566"/>
        <v/>
      </c>
      <c r="G434" t="str">
        <f t="shared" si="567"/>
        <v/>
      </c>
      <c r="H434" t="str">
        <f t="shared" si="568"/>
        <v/>
      </c>
      <c r="I434" t="str">
        <f t="shared" si="569"/>
        <v/>
      </c>
      <c r="J434" t="str">
        <f t="shared" si="570"/>
        <v/>
      </c>
      <c r="K434" t="str">
        <f t="shared" si="571"/>
        <v/>
      </c>
      <c r="L434" t="str">
        <f t="shared" si="572"/>
        <v/>
      </c>
      <c r="N434" s="40"/>
      <c r="O434" s="12" t="str">
        <f>IF(ISNA(VLOOKUP(N434,Table1[[ID]:[Last Name]],2,FALSE)),"",VLOOKUP(N434,Table1[[ID]:[Last Name]],2,FALSE))</f>
        <v/>
      </c>
      <c r="P434" s="22" t="str">
        <f>IF(ISNA(VLOOKUP(N434,Table1[[ID]:[Email2]],3,FALSE)),"",VLOOKUP(N434,Table1[[ID]:[Email2]],3,FALSE))</f>
        <v/>
      </c>
    </row>
    <row r="435" spans="1:16" x14ac:dyDescent="0.25">
      <c r="A435" t="str">
        <f t="shared" si="564"/>
        <v>Sunday April 10th</v>
      </c>
      <c r="B435" s="20" t="str">
        <f t="shared" si="565"/>
        <v>1:40pm - 2pm</v>
      </c>
      <c r="D435" s="5">
        <f>D430</f>
        <v>0</v>
      </c>
      <c r="E435" s="6" t="str">
        <f>E430</f>
        <v/>
      </c>
      <c r="F435" s="6" t="str">
        <f t="shared" ref="F435:L435" si="575">F430</f>
        <v/>
      </c>
      <c r="G435" s="6" t="str">
        <f t="shared" si="575"/>
        <v/>
      </c>
      <c r="H435" s="6" t="str">
        <f t="shared" si="575"/>
        <v/>
      </c>
      <c r="I435" s="6" t="str">
        <f t="shared" si="575"/>
        <v/>
      </c>
      <c r="J435" s="6" t="str">
        <f t="shared" si="575"/>
        <v/>
      </c>
      <c r="K435" s="6" t="str">
        <f t="shared" si="575"/>
        <v/>
      </c>
      <c r="L435" s="6" t="str">
        <f t="shared" si="575"/>
        <v/>
      </c>
      <c r="M435" s="6"/>
      <c r="N435" s="41"/>
      <c r="O435" s="11" t="str">
        <f>IF(ISNA(VLOOKUP(N435,Table1[[ID]:[Last Name]],2,FALSE)),"",VLOOKUP(N435,Table1[[ID]:[Last Name]],2,FALSE))</f>
        <v/>
      </c>
      <c r="P435" s="24" t="str">
        <f>IF(ISNA(VLOOKUP(N435,Table1[[ID]:[Email2]],3,FALSE)),"",VLOOKUP(N435,Table1[[ID]:[Email2]],3,FALSE))</f>
        <v/>
      </c>
    </row>
    <row r="436" spans="1:16" x14ac:dyDescent="0.25">
      <c r="B436" s="17"/>
    </row>
    <row r="437" spans="1:16" x14ac:dyDescent="0.25">
      <c r="A437" t="str">
        <f t="shared" ref="A437:A442" si="576">$A$6</f>
        <v>Sunday April 10th</v>
      </c>
      <c r="B437" s="20" t="str">
        <f t="shared" ref="B437:B442" si="577">$B$409</f>
        <v>1:40pm - 2pm</v>
      </c>
      <c r="D437" s="38"/>
      <c r="E437" s="3" t="str">
        <f>IF(ISNA(VLOOKUP(D437,'Project Information'!$A$2:$K$59,2,FALSE)),"",VLOOKUP(D437,'Project Information'!$A$2:$K$59,2,FALSE))</f>
        <v/>
      </c>
      <c r="F437" s="3" t="str">
        <f>IF(ISNA(VLOOKUP(D437,'Project Information'!$A$2:$K$59,3,FALSE)),"",VLOOKUP(D437,'Project Information'!$A$2:$K$59,3,FALSE))</f>
        <v/>
      </c>
      <c r="G437" s="3" t="str">
        <f>IF(ISNA(VLOOKUP(D437,'Project Information'!$A$2:$K$59,4,FALSE)),"",VLOOKUP(D437,'Project Information'!$A$2:$K$59,4,FALSE))</f>
        <v/>
      </c>
      <c r="H437" s="3" t="str">
        <f>IF(ISNA(VLOOKUP(D437,'Project Information'!$A$2:$K$59,6,FALSE)),"",VLOOKUP(D437,'Project Information'!$A$2:$K$59,6,FALSE))</f>
        <v/>
      </c>
      <c r="I437" s="3" t="str">
        <f>IF(ISNA(VLOOKUP(D437,'Project Information'!$A$2:$K$59,7,FALSE)),"",VLOOKUP(D437,'Project Information'!$A$2:$K$59,7,FALSE))</f>
        <v/>
      </c>
      <c r="J437" s="3" t="str">
        <f>IF(ISNA(VLOOKUP(D437,'Project Information'!$A$2:$K$59,8,FALSE)),"",VLOOKUP(D437,'Project Information'!$A$2:$K$59,8,FALSE))</f>
        <v/>
      </c>
      <c r="K437" s="21" t="str">
        <f>IF(ISNA(VLOOKUP(D437,'Project Information'!$A$2:$K$59,10,FALSE)),"",VLOOKUP(D437,'Project Information'!$A$2:$K$59,10,FALSE))</f>
        <v/>
      </c>
      <c r="L437" s="3" t="str">
        <f>IF(ISNA(VLOOKUP(D437,'Project Information'!$A$2:$K$59,11,FALSE)),"",VLOOKUP(D437,'Project Information'!$A$2:$K$59,11,FALSE))</f>
        <v/>
      </c>
      <c r="M437" s="3"/>
      <c r="N437" s="39"/>
      <c r="O437" s="10" t="str">
        <f>IF(ISNA(VLOOKUP(N437,Table1[[ID]:[Last Name]],2,FALSE)),"",VLOOKUP(N437,Table1[[ID]:[Last Name]],2,FALSE))</f>
        <v/>
      </c>
      <c r="P437" s="23" t="str">
        <f>IF(ISNA(VLOOKUP(N437,Table1[[ID]:[Email2]],3,FALSE)),"",VLOOKUP(N437,Table1[[ID]:[Email2]],3,FALSE))</f>
        <v/>
      </c>
    </row>
    <row r="438" spans="1:16" x14ac:dyDescent="0.25">
      <c r="A438" t="str">
        <f t="shared" si="576"/>
        <v>Sunday April 10th</v>
      </c>
      <c r="B438" s="20" t="str">
        <f t="shared" si="577"/>
        <v>1:40pm - 2pm</v>
      </c>
      <c r="D438" s="4">
        <f>D437</f>
        <v>0</v>
      </c>
      <c r="E438" t="str">
        <f>E437</f>
        <v/>
      </c>
      <c r="F438" t="str">
        <f t="shared" ref="F438:F441" si="578">F437</f>
        <v/>
      </c>
      <c r="G438" t="str">
        <f t="shared" ref="G438:G441" si="579">G437</f>
        <v/>
      </c>
      <c r="H438" t="str">
        <f t="shared" ref="H438:H441" si="580">H437</f>
        <v/>
      </c>
      <c r="I438" t="str">
        <f t="shared" ref="I438:I441" si="581">I437</f>
        <v/>
      </c>
      <c r="J438" t="str">
        <f t="shared" ref="J438:J441" si="582">J437</f>
        <v/>
      </c>
      <c r="K438" t="str">
        <f t="shared" ref="K438:K441" si="583">K437</f>
        <v/>
      </c>
      <c r="L438" t="str">
        <f t="shared" ref="L438:L441" si="584">L437</f>
        <v/>
      </c>
      <c r="N438" s="40"/>
      <c r="O438" s="12" t="str">
        <f>IF(ISNA(VLOOKUP(N438,Table1[[ID]:[Last Name]],2,FALSE)),"",VLOOKUP(N438,Table1[[ID]:[Last Name]],2,FALSE))</f>
        <v/>
      </c>
      <c r="P438" s="22" t="str">
        <f>IF(ISNA(VLOOKUP(N438,Table1[[ID]:[Email2]],3,FALSE)),"",VLOOKUP(N438,Table1[[ID]:[Email2]],3,FALSE))</f>
        <v/>
      </c>
    </row>
    <row r="439" spans="1:16" x14ac:dyDescent="0.25">
      <c r="A439" t="str">
        <f t="shared" si="576"/>
        <v>Sunday April 10th</v>
      </c>
      <c r="B439" s="20" t="str">
        <f t="shared" si="577"/>
        <v>1:40pm - 2pm</v>
      </c>
      <c r="D439" s="4">
        <f t="shared" ref="D439:D441" si="585">D438</f>
        <v>0</v>
      </c>
      <c r="E439" t="str">
        <f t="shared" ref="E439:E441" si="586">E438</f>
        <v/>
      </c>
      <c r="F439" t="str">
        <f t="shared" si="578"/>
        <v/>
      </c>
      <c r="G439" t="str">
        <f t="shared" si="579"/>
        <v/>
      </c>
      <c r="H439" t="str">
        <f t="shared" si="580"/>
        <v/>
      </c>
      <c r="I439" t="str">
        <f t="shared" si="581"/>
        <v/>
      </c>
      <c r="J439" t="str">
        <f t="shared" si="582"/>
        <v/>
      </c>
      <c r="K439" t="str">
        <f t="shared" si="583"/>
        <v/>
      </c>
      <c r="L439" t="str">
        <f t="shared" si="584"/>
        <v/>
      </c>
      <c r="N439" s="40"/>
      <c r="O439" s="12" t="str">
        <f>IF(ISNA(VLOOKUP(N439,Table1[[ID]:[Last Name]],2,FALSE)),"",VLOOKUP(N439,Table1[[ID]:[Last Name]],2,FALSE))</f>
        <v/>
      </c>
      <c r="P439" s="22" t="str">
        <f>IF(ISNA(VLOOKUP(N439,Table1[[ID]:[Email2]],3,FALSE)),"",VLOOKUP(N439,Table1[[ID]:[Email2]],3,FALSE))</f>
        <v/>
      </c>
    </row>
    <row r="440" spans="1:16" x14ac:dyDescent="0.25">
      <c r="A440" t="str">
        <f t="shared" si="576"/>
        <v>Sunday April 10th</v>
      </c>
      <c r="B440" s="20" t="str">
        <f t="shared" si="577"/>
        <v>1:40pm - 2pm</v>
      </c>
      <c r="D440" s="4">
        <f t="shared" si="585"/>
        <v>0</v>
      </c>
      <c r="E440" t="str">
        <f t="shared" si="586"/>
        <v/>
      </c>
      <c r="F440" t="str">
        <f t="shared" si="578"/>
        <v/>
      </c>
      <c r="G440" t="str">
        <f t="shared" si="579"/>
        <v/>
      </c>
      <c r="H440" t="str">
        <f t="shared" si="580"/>
        <v/>
      </c>
      <c r="I440" t="str">
        <f t="shared" si="581"/>
        <v/>
      </c>
      <c r="J440" t="str">
        <f t="shared" si="582"/>
        <v/>
      </c>
      <c r="K440" t="str">
        <f t="shared" si="583"/>
        <v/>
      </c>
      <c r="L440" t="str">
        <f t="shared" si="584"/>
        <v/>
      </c>
      <c r="N440" s="40"/>
      <c r="O440" s="12" t="str">
        <f>IF(ISNA(VLOOKUP(N440,Table1[[ID]:[Last Name]],2,FALSE)),"",VLOOKUP(N440,Table1[[ID]:[Last Name]],2,FALSE))</f>
        <v/>
      </c>
      <c r="P440" s="22" t="str">
        <f>IF(ISNA(VLOOKUP(N440,Table1[[ID]:[Email2]],3,FALSE)),"",VLOOKUP(N440,Table1[[ID]:[Email2]],3,FALSE))</f>
        <v/>
      </c>
    </row>
    <row r="441" spans="1:16" x14ac:dyDescent="0.25">
      <c r="A441" t="str">
        <f t="shared" si="576"/>
        <v>Sunday April 10th</v>
      </c>
      <c r="B441" s="20" t="str">
        <f t="shared" si="577"/>
        <v>1:40pm - 2pm</v>
      </c>
      <c r="D441" s="4">
        <f t="shared" si="585"/>
        <v>0</v>
      </c>
      <c r="E441" t="str">
        <f t="shared" si="586"/>
        <v/>
      </c>
      <c r="F441" t="str">
        <f t="shared" si="578"/>
        <v/>
      </c>
      <c r="G441" t="str">
        <f t="shared" si="579"/>
        <v/>
      </c>
      <c r="H441" t="str">
        <f t="shared" si="580"/>
        <v/>
      </c>
      <c r="I441" t="str">
        <f t="shared" si="581"/>
        <v/>
      </c>
      <c r="J441" t="str">
        <f t="shared" si="582"/>
        <v/>
      </c>
      <c r="K441" t="str">
        <f t="shared" si="583"/>
        <v/>
      </c>
      <c r="L441" t="str">
        <f t="shared" si="584"/>
        <v/>
      </c>
      <c r="N441" s="40"/>
      <c r="O441" s="12" t="str">
        <f>IF(ISNA(VLOOKUP(N441,Table1[[ID]:[Last Name]],2,FALSE)),"",VLOOKUP(N441,Table1[[ID]:[Last Name]],2,FALSE))</f>
        <v/>
      </c>
      <c r="P441" s="22" t="str">
        <f>IF(ISNA(VLOOKUP(N441,Table1[[ID]:[Email2]],3,FALSE)),"",VLOOKUP(N441,Table1[[ID]:[Email2]],3,FALSE))</f>
        <v/>
      </c>
    </row>
    <row r="442" spans="1:16" x14ac:dyDescent="0.25">
      <c r="A442" t="str">
        <f t="shared" si="576"/>
        <v>Sunday April 10th</v>
      </c>
      <c r="B442" s="20" t="str">
        <f t="shared" si="577"/>
        <v>1:40pm - 2pm</v>
      </c>
      <c r="D442" s="5">
        <f>D437</f>
        <v>0</v>
      </c>
      <c r="E442" s="6" t="str">
        <f>E437</f>
        <v/>
      </c>
      <c r="F442" s="6" t="str">
        <f t="shared" ref="F442:L442" si="587">F437</f>
        <v/>
      </c>
      <c r="G442" s="6" t="str">
        <f t="shared" si="587"/>
        <v/>
      </c>
      <c r="H442" s="6" t="str">
        <f t="shared" si="587"/>
        <v/>
      </c>
      <c r="I442" s="6" t="str">
        <f t="shared" si="587"/>
        <v/>
      </c>
      <c r="J442" s="6" t="str">
        <f t="shared" si="587"/>
        <v/>
      </c>
      <c r="K442" s="6" t="str">
        <f t="shared" si="587"/>
        <v/>
      </c>
      <c r="L442" s="6" t="str">
        <f t="shared" si="587"/>
        <v/>
      </c>
      <c r="M442" s="6"/>
      <c r="N442" s="41"/>
      <c r="O442" s="11" t="str">
        <f>IF(ISNA(VLOOKUP(N442,Table1[[ID]:[Last Name]],2,FALSE)),"",VLOOKUP(N442,Table1[[ID]:[Last Name]],2,FALSE))</f>
        <v/>
      </c>
      <c r="P442" s="24" t="str">
        <f>IF(ISNA(VLOOKUP(N442,Table1[[ID]:[Email2]],3,FALSE)),"",VLOOKUP(N442,Table1[[ID]:[Email2]],3,FALSE))</f>
        <v/>
      </c>
    </row>
    <row r="443" spans="1:16" x14ac:dyDescent="0.25">
      <c r="B443" s="17"/>
    </row>
    <row r="444" spans="1:16" x14ac:dyDescent="0.25">
      <c r="A444" t="str">
        <f t="shared" ref="A444:A449" si="588">$A$6</f>
        <v>Sunday April 10th</v>
      </c>
      <c r="B444" s="20" t="str">
        <f t="shared" ref="B444:B449" si="589">$B$409</f>
        <v>1:40pm - 2pm</v>
      </c>
      <c r="D444" s="38"/>
      <c r="E444" s="3" t="str">
        <f>IF(ISNA(VLOOKUP(D444,'Project Information'!$A$2:$K$59,2,FALSE)),"",VLOOKUP(D444,'Project Information'!$A$2:$K$59,2,FALSE))</f>
        <v/>
      </c>
      <c r="F444" s="3" t="str">
        <f>IF(ISNA(VLOOKUP(D444,'Project Information'!$A$2:$K$59,3,FALSE)),"",VLOOKUP(D444,'Project Information'!$A$2:$K$59,3,FALSE))</f>
        <v/>
      </c>
      <c r="G444" s="3" t="str">
        <f>IF(ISNA(VLOOKUP(D444,'Project Information'!$A$2:$K$59,4,FALSE)),"",VLOOKUP(D444,'Project Information'!$A$2:$K$59,4,FALSE))</f>
        <v/>
      </c>
      <c r="H444" s="3" t="str">
        <f>IF(ISNA(VLOOKUP(D444,'Project Information'!$A$2:$K$59,6,FALSE)),"",VLOOKUP(D444,'Project Information'!$A$2:$K$59,6,FALSE))</f>
        <v/>
      </c>
      <c r="I444" s="3" t="str">
        <f>IF(ISNA(VLOOKUP(D444,'Project Information'!$A$2:$K$59,7,FALSE)),"",VLOOKUP(D444,'Project Information'!$A$2:$K$59,7,FALSE))</f>
        <v/>
      </c>
      <c r="J444" s="3" t="str">
        <f>IF(ISNA(VLOOKUP(D444,'Project Information'!$A$2:$K$59,8,FALSE)),"",VLOOKUP(D444,'Project Information'!$A$2:$K$59,8,FALSE))</f>
        <v/>
      </c>
      <c r="K444" s="21" t="str">
        <f>IF(ISNA(VLOOKUP(D444,'Project Information'!$A$2:$K$59,10,FALSE)),"",VLOOKUP(D444,'Project Information'!$A$2:$K$59,10,FALSE))</f>
        <v/>
      </c>
      <c r="L444" s="3" t="str">
        <f>IF(ISNA(VLOOKUP(D444,'Project Information'!$A$2:$K$59,11,FALSE)),"",VLOOKUP(D444,'Project Information'!$A$2:$K$59,11,FALSE))</f>
        <v/>
      </c>
      <c r="M444" s="3"/>
      <c r="N444" s="39"/>
      <c r="O444" s="10" t="str">
        <f>IF(ISNA(VLOOKUP(N444,Table1[[ID]:[Last Name]],2,FALSE)),"",VLOOKUP(N444,Table1[[ID]:[Last Name]],2,FALSE))</f>
        <v/>
      </c>
      <c r="P444" s="23" t="str">
        <f>IF(ISNA(VLOOKUP(N444,Table1[[ID]:[Email2]],3,FALSE)),"",VLOOKUP(N444,Table1[[ID]:[Email2]],3,FALSE))</f>
        <v/>
      </c>
    </row>
    <row r="445" spans="1:16" x14ac:dyDescent="0.25">
      <c r="A445" t="str">
        <f t="shared" si="588"/>
        <v>Sunday April 10th</v>
      </c>
      <c r="B445" s="20" t="str">
        <f t="shared" si="589"/>
        <v>1:40pm - 2pm</v>
      </c>
      <c r="D445" s="4">
        <f>D444</f>
        <v>0</v>
      </c>
      <c r="E445" t="str">
        <f>E444</f>
        <v/>
      </c>
      <c r="F445" t="str">
        <f t="shared" ref="F445:F448" si="590">F444</f>
        <v/>
      </c>
      <c r="G445" t="str">
        <f t="shared" ref="G445:G448" si="591">G444</f>
        <v/>
      </c>
      <c r="H445" t="str">
        <f t="shared" ref="H445:H448" si="592">H444</f>
        <v/>
      </c>
      <c r="I445" t="str">
        <f t="shared" ref="I445:I448" si="593">I444</f>
        <v/>
      </c>
      <c r="J445" t="str">
        <f t="shared" ref="J445:J448" si="594">J444</f>
        <v/>
      </c>
      <c r="K445" t="str">
        <f t="shared" ref="K445:K448" si="595">K444</f>
        <v/>
      </c>
      <c r="L445" t="str">
        <f t="shared" ref="L445:L448" si="596">L444</f>
        <v/>
      </c>
      <c r="N445" s="40"/>
      <c r="O445" s="12" t="str">
        <f>IF(ISNA(VLOOKUP(N445,Table1[[ID]:[Last Name]],2,FALSE)),"",VLOOKUP(N445,Table1[[ID]:[Last Name]],2,FALSE))</f>
        <v/>
      </c>
      <c r="P445" s="22" t="str">
        <f>IF(ISNA(VLOOKUP(N445,Table1[[ID]:[Email2]],3,FALSE)),"",VLOOKUP(N445,Table1[[ID]:[Email2]],3,FALSE))</f>
        <v/>
      </c>
    </row>
    <row r="446" spans="1:16" x14ac:dyDescent="0.25">
      <c r="A446" t="str">
        <f t="shared" si="588"/>
        <v>Sunday April 10th</v>
      </c>
      <c r="B446" s="20" t="str">
        <f t="shared" si="589"/>
        <v>1:40pm - 2pm</v>
      </c>
      <c r="D446" s="4">
        <f t="shared" ref="D446:D448" si="597">D445</f>
        <v>0</v>
      </c>
      <c r="E446" t="str">
        <f t="shared" ref="E446:E448" si="598">E445</f>
        <v/>
      </c>
      <c r="F446" t="str">
        <f t="shared" si="590"/>
        <v/>
      </c>
      <c r="G446" t="str">
        <f t="shared" si="591"/>
        <v/>
      </c>
      <c r="H446" t="str">
        <f t="shared" si="592"/>
        <v/>
      </c>
      <c r="I446" t="str">
        <f t="shared" si="593"/>
        <v/>
      </c>
      <c r="J446" t="str">
        <f t="shared" si="594"/>
        <v/>
      </c>
      <c r="K446" t="str">
        <f t="shared" si="595"/>
        <v/>
      </c>
      <c r="L446" t="str">
        <f t="shared" si="596"/>
        <v/>
      </c>
      <c r="N446" s="40"/>
      <c r="O446" s="12" t="str">
        <f>IF(ISNA(VLOOKUP(N446,Table1[[ID]:[Last Name]],2,FALSE)),"",VLOOKUP(N446,Table1[[ID]:[Last Name]],2,FALSE))</f>
        <v/>
      </c>
      <c r="P446" s="22" t="str">
        <f>IF(ISNA(VLOOKUP(N446,Table1[[ID]:[Email2]],3,FALSE)),"",VLOOKUP(N446,Table1[[ID]:[Email2]],3,FALSE))</f>
        <v/>
      </c>
    </row>
    <row r="447" spans="1:16" x14ac:dyDescent="0.25">
      <c r="A447" t="str">
        <f t="shared" si="588"/>
        <v>Sunday April 10th</v>
      </c>
      <c r="B447" s="20" t="str">
        <f t="shared" si="589"/>
        <v>1:40pm - 2pm</v>
      </c>
      <c r="D447" s="4">
        <f t="shared" si="597"/>
        <v>0</v>
      </c>
      <c r="E447" t="str">
        <f t="shared" si="598"/>
        <v/>
      </c>
      <c r="F447" t="str">
        <f t="shared" si="590"/>
        <v/>
      </c>
      <c r="G447" t="str">
        <f t="shared" si="591"/>
        <v/>
      </c>
      <c r="H447" t="str">
        <f t="shared" si="592"/>
        <v/>
      </c>
      <c r="I447" t="str">
        <f t="shared" si="593"/>
        <v/>
      </c>
      <c r="J447" t="str">
        <f t="shared" si="594"/>
        <v/>
      </c>
      <c r="K447" t="str">
        <f t="shared" si="595"/>
        <v/>
      </c>
      <c r="L447" t="str">
        <f t="shared" si="596"/>
        <v/>
      </c>
      <c r="N447" s="40"/>
      <c r="O447" s="12" t="str">
        <f>IF(ISNA(VLOOKUP(N447,Table1[[ID]:[Last Name]],2,FALSE)),"",VLOOKUP(N447,Table1[[ID]:[Last Name]],2,FALSE))</f>
        <v/>
      </c>
      <c r="P447" s="22" t="str">
        <f>IF(ISNA(VLOOKUP(N447,Table1[[ID]:[Email2]],3,FALSE)),"",VLOOKUP(N447,Table1[[ID]:[Email2]],3,FALSE))</f>
        <v/>
      </c>
    </row>
    <row r="448" spans="1:16" x14ac:dyDescent="0.25">
      <c r="A448" t="str">
        <f t="shared" si="588"/>
        <v>Sunday April 10th</v>
      </c>
      <c r="B448" s="20" t="str">
        <f t="shared" si="589"/>
        <v>1:40pm - 2pm</v>
      </c>
      <c r="D448" s="4">
        <f t="shared" si="597"/>
        <v>0</v>
      </c>
      <c r="E448" t="str">
        <f t="shared" si="598"/>
        <v/>
      </c>
      <c r="F448" t="str">
        <f t="shared" si="590"/>
        <v/>
      </c>
      <c r="G448" t="str">
        <f t="shared" si="591"/>
        <v/>
      </c>
      <c r="H448" t="str">
        <f t="shared" si="592"/>
        <v/>
      </c>
      <c r="I448" t="str">
        <f t="shared" si="593"/>
        <v/>
      </c>
      <c r="J448" t="str">
        <f t="shared" si="594"/>
        <v/>
      </c>
      <c r="K448" t="str">
        <f t="shared" si="595"/>
        <v/>
      </c>
      <c r="L448" t="str">
        <f t="shared" si="596"/>
        <v/>
      </c>
      <c r="N448" s="40"/>
      <c r="O448" s="12" t="str">
        <f>IF(ISNA(VLOOKUP(N448,Table1[[ID]:[Last Name]],2,FALSE)),"",VLOOKUP(N448,Table1[[ID]:[Last Name]],2,FALSE))</f>
        <v/>
      </c>
      <c r="P448" s="22" t="str">
        <f>IF(ISNA(VLOOKUP(N448,Table1[[ID]:[Email2]],3,FALSE)),"",VLOOKUP(N448,Table1[[ID]:[Email2]],3,FALSE))</f>
        <v/>
      </c>
    </row>
    <row r="449" spans="1:16" x14ac:dyDescent="0.25">
      <c r="A449" t="str">
        <f t="shared" si="588"/>
        <v>Sunday April 10th</v>
      </c>
      <c r="B449" s="20" t="str">
        <f t="shared" si="589"/>
        <v>1:40pm - 2pm</v>
      </c>
      <c r="D449" s="5">
        <f>D444</f>
        <v>0</v>
      </c>
      <c r="E449" s="6" t="str">
        <f>E444</f>
        <v/>
      </c>
      <c r="F449" s="6" t="str">
        <f t="shared" ref="F449:L449" si="599">F444</f>
        <v/>
      </c>
      <c r="G449" s="6" t="str">
        <f t="shared" si="599"/>
        <v/>
      </c>
      <c r="H449" s="6" t="str">
        <f t="shared" si="599"/>
        <v/>
      </c>
      <c r="I449" s="6" t="str">
        <f t="shared" si="599"/>
        <v/>
      </c>
      <c r="J449" s="6" t="str">
        <f t="shared" si="599"/>
        <v/>
      </c>
      <c r="K449" s="6" t="str">
        <f t="shared" si="599"/>
        <v/>
      </c>
      <c r="L449" s="6" t="str">
        <f t="shared" si="599"/>
        <v/>
      </c>
      <c r="M449" s="6"/>
      <c r="N449" s="41"/>
      <c r="O449" s="11" t="str">
        <f>IF(ISNA(VLOOKUP(N449,Table1[[ID]:[Last Name]],2,FALSE)),"",VLOOKUP(N449,Table1[[ID]:[Last Name]],2,FALSE))</f>
        <v/>
      </c>
      <c r="P449" s="24" t="str">
        <f>IF(ISNA(VLOOKUP(N449,Table1[[ID]:[Email2]],3,FALSE)),"",VLOOKUP(N449,Table1[[ID]:[Email2]],3,FALSE))</f>
        <v/>
      </c>
    </row>
    <row r="451" spans="1:16" s="14" customFormat="1" ht="3.75" customHeight="1" x14ac:dyDescent="0.25"/>
    <row r="453" spans="1:16" x14ac:dyDescent="0.25">
      <c r="A453" t="str">
        <f t="shared" ref="A453:A458" si="600">$A$6</f>
        <v>Sunday April 10th</v>
      </c>
      <c r="B453" s="16" t="s">
        <v>30</v>
      </c>
      <c r="D453" s="38">
        <v>49</v>
      </c>
      <c r="E453" s="3" t="str">
        <f>IF(ISNA(VLOOKUP(D453,'Project Information'!$A$2:$K$59,2,FALSE)),"",VLOOKUP(D453,'Project Information'!$A$2:$K$59,2,FALSE))</f>
        <v/>
      </c>
      <c r="F453" s="3" t="str">
        <f>IF(ISNA(VLOOKUP(D453,'Project Information'!$A$2:$K$59,3,FALSE)),"",VLOOKUP(D453,'Project Information'!$A$2:$K$59,3,FALSE))</f>
        <v/>
      </c>
      <c r="G453" s="3" t="str">
        <f>IF(ISNA(VLOOKUP(D453,'Project Information'!$A$2:$K$59,4,FALSE)),"",VLOOKUP(D453,'Project Information'!$A$2:$K$59,4,FALSE))</f>
        <v/>
      </c>
      <c r="H453" s="3" t="str">
        <f>IF(ISNA(VLOOKUP(D453,'Project Information'!$A$2:$K$59,6,FALSE)),"",VLOOKUP(D453,'Project Information'!$A$2:$K$59,6,FALSE))</f>
        <v/>
      </c>
      <c r="I453" s="3" t="str">
        <f>IF(ISNA(VLOOKUP(D453,'Project Information'!$A$2:$K$59,7,FALSE)),"",VLOOKUP(D453,'Project Information'!$A$2:$K$59,7,FALSE))</f>
        <v/>
      </c>
      <c r="J453" s="3" t="str">
        <f>IF(ISNA(VLOOKUP(D453,'Project Information'!$A$2:$K$59,8,FALSE)),"",VLOOKUP(D453,'Project Information'!$A$2:$K$59,8,FALSE))</f>
        <v/>
      </c>
      <c r="K453" s="21" t="str">
        <f>IF(ISNA(VLOOKUP(D453,'Project Information'!$A$2:$K$59,10,FALSE)),"",VLOOKUP(D453,'Project Information'!$A$2:$K$59,10,FALSE))</f>
        <v/>
      </c>
      <c r="L453" s="3" t="str">
        <f>IF(ISNA(VLOOKUP(D453,'Project Information'!$A$2:$K$59,11,FALSE)),"",VLOOKUP(D453,'Project Information'!$A$2:$K$59,11,FALSE))</f>
        <v/>
      </c>
      <c r="M453" s="3"/>
      <c r="N453" s="39"/>
      <c r="O453" s="10" t="str">
        <f>IF(ISNA(VLOOKUP(N453,Table1[[ID]:[Last Name]],2,FALSE)),"",VLOOKUP(N453,Table1[[ID]:[Last Name]],2,FALSE))</f>
        <v/>
      </c>
      <c r="P453" s="23" t="str">
        <f>IF(ISNA(VLOOKUP(N453,Table1[[ID]:[Email2]],3,FALSE)),"",VLOOKUP(N453,Table1[[ID]:[Email2]],3,FALSE))</f>
        <v/>
      </c>
    </row>
    <row r="454" spans="1:16" x14ac:dyDescent="0.25">
      <c r="A454" t="str">
        <f t="shared" si="600"/>
        <v>Sunday April 10th</v>
      </c>
      <c r="B454" s="16" t="str">
        <f>$B$453</f>
        <v>2pm - 2:20pm</v>
      </c>
      <c r="D454" s="4">
        <f>D453</f>
        <v>49</v>
      </c>
      <c r="E454" t="str">
        <f>E453</f>
        <v/>
      </c>
      <c r="F454" t="str">
        <f t="shared" ref="F454:F457" si="601">F453</f>
        <v/>
      </c>
      <c r="G454" t="str">
        <f t="shared" ref="G454:G457" si="602">G453</f>
        <v/>
      </c>
      <c r="H454" t="str">
        <f t="shared" ref="H454:H457" si="603">H453</f>
        <v/>
      </c>
      <c r="I454" t="str">
        <f t="shared" ref="I454:I457" si="604">I453</f>
        <v/>
      </c>
      <c r="J454" t="str">
        <f t="shared" ref="J454:J457" si="605">J453</f>
        <v/>
      </c>
      <c r="K454" t="str">
        <f t="shared" ref="K454:K457" si="606">K453</f>
        <v/>
      </c>
      <c r="L454" t="str">
        <f t="shared" ref="L454:L457" si="607">L453</f>
        <v/>
      </c>
      <c r="N454" s="40"/>
      <c r="O454" s="12" t="str">
        <f>IF(ISNA(VLOOKUP(N454,Table1[[ID]:[Last Name]],2,FALSE)),"",VLOOKUP(N454,Table1[[ID]:[Last Name]],2,FALSE))</f>
        <v/>
      </c>
      <c r="P454" s="22" t="str">
        <f>IF(ISNA(VLOOKUP(N454,Table1[[ID]:[Email2]],3,FALSE)),"",VLOOKUP(N454,Table1[[ID]:[Email2]],3,FALSE))</f>
        <v/>
      </c>
    </row>
    <row r="455" spans="1:16" x14ac:dyDescent="0.25">
      <c r="A455" t="str">
        <f t="shared" si="600"/>
        <v>Sunday April 10th</v>
      </c>
      <c r="B455" s="16" t="str">
        <f t="shared" ref="B455:B457" si="608">$B$453</f>
        <v>2pm - 2:20pm</v>
      </c>
      <c r="D455" s="4">
        <f t="shared" ref="D455:D457" si="609">D454</f>
        <v>49</v>
      </c>
      <c r="E455" t="str">
        <f t="shared" ref="E455:E457" si="610">E454</f>
        <v/>
      </c>
      <c r="F455" t="str">
        <f t="shared" si="601"/>
        <v/>
      </c>
      <c r="G455" t="str">
        <f t="shared" si="602"/>
        <v/>
      </c>
      <c r="H455" t="str">
        <f t="shared" si="603"/>
        <v/>
      </c>
      <c r="I455" t="str">
        <f t="shared" si="604"/>
        <v/>
      </c>
      <c r="J455" t="str">
        <f t="shared" si="605"/>
        <v/>
      </c>
      <c r="K455" t="str">
        <f t="shared" si="606"/>
        <v/>
      </c>
      <c r="L455" t="str">
        <f t="shared" si="607"/>
        <v/>
      </c>
      <c r="N455" s="40"/>
      <c r="O455" s="12" t="str">
        <f>IF(ISNA(VLOOKUP(N455,Table1[[ID]:[Last Name]],2,FALSE)),"",VLOOKUP(N455,Table1[[ID]:[Last Name]],2,FALSE))</f>
        <v/>
      </c>
      <c r="P455" s="22" t="str">
        <f>IF(ISNA(VLOOKUP(N455,Table1[[ID]:[Email2]],3,FALSE)),"",VLOOKUP(N455,Table1[[ID]:[Email2]],3,FALSE))</f>
        <v/>
      </c>
    </row>
    <row r="456" spans="1:16" x14ac:dyDescent="0.25">
      <c r="A456" t="str">
        <f t="shared" si="600"/>
        <v>Sunday April 10th</v>
      </c>
      <c r="B456" s="16" t="str">
        <f t="shared" si="608"/>
        <v>2pm - 2:20pm</v>
      </c>
      <c r="D456" s="4">
        <f t="shared" si="609"/>
        <v>49</v>
      </c>
      <c r="E456" t="str">
        <f t="shared" si="610"/>
        <v/>
      </c>
      <c r="F456" t="str">
        <f t="shared" si="601"/>
        <v/>
      </c>
      <c r="G456" t="str">
        <f t="shared" si="602"/>
        <v/>
      </c>
      <c r="H456" t="str">
        <f t="shared" si="603"/>
        <v/>
      </c>
      <c r="I456" t="str">
        <f t="shared" si="604"/>
        <v/>
      </c>
      <c r="J456" t="str">
        <f t="shared" si="605"/>
        <v/>
      </c>
      <c r="K456" t="str">
        <f t="shared" si="606"/>
        <v/>
      </c>
      <c r="L456" t="str">
        <f t="shared" si="607"/>
        <v/>
      </c>
      <c r="N456" s="40"/>
      <c r="O456" s="12" t="str">
        <f>IF(ISNA(VLOOKUP(N456,Table1[[ID]:[Last Name]],2,FALSE)),"",VLOOKUP(N456,Table1[[ID]:[Last Name]],2,FALSE))</f>
        <v/>
      </c>
      <c r="P456" s="22" t="str">
        <f>IF(ISNA(VLOOKUP(N456,Table1[[ID]:[Email2]],3,FALSE)),"",VLOOKUP(N456,Table1[[ID]:[Email2]],3,FALSE))</f>
        <v/>
      </c>
    </row>
    <row r="457" spans="1:16" x14ac:dyDescent="0.25">
      <c r="A457" t="str">
        <f t="shared" si="600"/>
        <v>Sunday April 10th</v>
      </c>
      <c r="B457" s="16" t="str">
        <f t="shared" si="608"/>
        <v>2pm - 2:20pm</v>
      </c>
      <c r="D457" s="4">
        <f t="shared" si="609"/>
        <v>49</v>
      </c>
      <c r="E457" t="str">
        <f t="shared" si="610"/>
        <v/>
      </c>
      <c r="F457" t="str">
        <f t="shared" si="601"/>
        <v/>
      </c>
      <c r="G457" t="str">
        <f t="shared" si="602"/>
        <v/>
      </c>
      <c r="H457" t="str">
        <f t="shared" si="603"/>
        <v/>
      </c>
      <c r="I457" t="str">
        <f t="shared" si="604"/>
        <v/>
      </c>
      <c r="J457" t="str">
        <f t="shared" si="605"/>
        <v/>
      </c>
      <c r="K457" t="str">
        <f t="shared" si="606"/>
        <v/>
      </c>
      <c r="L457" t="str">
        <f t="shared" si="607"/>
        <v/>
      </c>
      <c r="N457" s="40"/>
      <c r="O457" s="12" t="str">
        <f>IF(ISNA(VLOOKUP(N457,Table1[[ID]:[Last Name]],2,FALSE)),"",VLOOKUP(N457,Table1[[ID]:[Last Name]],2,FALSE))</f>
        <v/>
      </c>
      <c r="P457" s="22" t="str">
        <f>IF(ISNA(VLOOKUP(N457,Table1[[ID]:[Email2]],3,FALSE)),"",VLOOKUP(N457,Table1[[ID]:[Email2]],3,FALSE))</f>
        <v/>
      </c>
    </row>
    <row r="458" spans="1:16" x14ac:dyDescent="0.25">
      <c r="A458" t="str">
        <f t="shared" si="600"/>
        <v>Sunday April 10th</v>
      </c>
      <c r="B458" s="16" t="str">
        <f>$B$453</f>
        <v>2pm - 2:20pm</v>
      </c>
      <c r="D458" s="5">
        <f>D453</f>
        <v>49</v>
      </c>
      <c r="E458" s="6" t="str">
        <f>E453</f>
        <v/>
      </c>
      <c r="F458" s="6" t="str">
        <f t="shared" ref="F458:L458" si="611">F453</f>
        <v/>
      </c>
      <c r="G458" s="6" t="str">
        <f t="shared" si="611"/>
        <v/>
      </c>
      <c r="H458" s="6" t="str">
        <f t="shared" si="611"/>
        <v/>
      </c>
      <c r="I458" s="6" t="str">
        <f t="shared" si="611"/>
        <v/>
      </c>
      <c r="J458" s="6" t="str">
        <f t="shared" si="611"/>
        <v/>
      </c>
      <c r="K458" s="6" t="str">
        <f t="shared" si="611"/>
        <v/>
      </c>
      <c r="L458" s="6" t="str">
        <f t="shared" si="611"/>
        <v/>
      </c>
      <c r="M458" s="6"/>
      <c r="N458" s="41"/>
      <c r="O458" s="11" t="str">
        <f>IF(ISNA(VLOOKUP(N458,Table1[[ID]:[Last Name]],2,FALSE)),"",VLOOKUP(N458,Table1[[ID]:[Last Name]],2,FALSE))</f>
        <v/>
      </c>
      <c r="P458" s="24" t="str">
        <f>IF(ISNA(VLOOKUP(N458,Table1[[ID]:[Email2]],3,FALSE)),"",VLOOKUP(N458,Table1[[ID]:[Email2]],3,FALSE))</f>
        <v/>
      </c>
    </row>
    <row r="459" spans="1:16" x14ac:dyDescent="0.25">
      <c r="B459" s="17"/>
    </row>
    <row r="460" spans="1:16" x14ac:dyDescent="0.25">
      <c r="A460" t="str">
        <f t="shared" ref="A460:A465" si="612">$A$6</f>
        <v>Sunday April 10th</v>
      </c>
      <c r="B460" s="16" t="str">
        <f t="shared" ref="B460:B465" si="613">$B$453</f>
        <v>2pm - 2:20pm</v>
      </c>
      <c r="D460" s="38">
        <v>52</v>
      </c>
      <c r="E460" s="3" t="str">
        <f>IF(ISNA(VLOOKUP(D460,'Project Information'!$A$2:$K$59,2,FALSE)),"",VLOOKUP(D460,'Project Information'!$A$2:$K$59,2,FALSE))</f>
        <v/>
      </c>
      <c r="F460" s="3" t="str">
        <f>IF(ISNA(VLOOKUP(D460,'Project Information'!$A$2:$K$59,3,FALSE)),"",VLOOKUP(D460,'Project Information'!$A$2:$K$59,3,FALSE))</f>
        <v/>
      </c>
      <c r="G460" s="3" t="str">
        <f>IF(ISNA(VLOOKUP(D460,'Project Information'!$A$2:$K$59,4,FALSE)),"",VLOOKUP(D460,'Project Information'!$A$2:$K$59,4,FALSE))</f>
        <v/>
      </c>
      <c r="H460" s="3" t="str">
        <f>IF(ISNA(VLOOKUP(D460,'Project Information'!$A$2:$K$59,6,FALSE)),"",VLOOKUP(D460,'Project Information'!$A$2:$K$59,6,FALSE))</f>
        <v/>
      </c>
      <c r="I460" s="3" t="str">
        <f>IF(ISNA(VLOOKUP(D460,'Project Information'!$A$2:$K$59,7,FALSE)),"",VLOOKUP(D460,'Project Information'!$A$2:$K$59,7,FALSE))</f>
        <v/>
      </c>
      <c r="J460" s="3" t="str">
        <f>IF(ISNA(VLOOKUP(D460,'Project Information'!$A$2:$K$59,8,FALSE)),"",VLOOKUP(D460,'Project Information'!$A$2:$K$59,8,FALSE))</f>
        <v/>
      </c>
      <c r="K460" s="21" t="str">
        <f>IF(ISNA(VLOOKUP(D460,'Project Information'!$A$2:$K$59,10,FALSE)),"",VLOOKUP(D460,'Project Information'!$A$2:$K$59,10,FALSE))</f>
        <v/>
      </c>
      <c r="L460" s="3" t="str">
        <f>IF(ISNA(VLOOKUP(D460,'Project Information'!$A$2:$K$59,11,FALSE)),"",VLOOKUP(D460,'Project Information'!$A$2:$K$59,11,FALSE))</f>
        <v/>
      </c>
      <c r="M460" s="3"/>
      <c r="N460" s="39"/>
      <c r="O460" s="10" t="str">
        <f>IF(ISNA(VLOOKUP(N460,Table1[[ID]:[Last Name]],2,FALSE)),"",VLOOKUP(N460,Table1[[ID]:[Last Name]],2,FALSE))</f>
        <v/>
      </c>
      <c r="P460" s="23" t="str">
        <f>IF(ISNA(VLOOKUP(N460,Table1[[ID]:[Email2]],3,FALSE)),"",VLOOKUP(N460,Table1[[ID]:[Email2]],3,FALSE))</f>
        <v/>
      </c>
    </row>
    <row r="461" spans="1:16" x14ac:dyDescent="0.25">
      <c r="A461" t="str">
        <f t="shared" si="612"/>
        <v>Sunday April 10th</v>
      </c>
      <c r="B461" s="16" t="str">
        <f t="shared" si="613"/>
        <v>2pm - 2:20pm</v>
      </c>
      <c r="D461" s="4">
        <f>D460</f>
        <v>52</v>
      </c>
      <c r="E461" t="str">
        <f>E460</f>
        <v/>
      </c>
      <c r="F461" t="str">
        <f t="shared" ref="F461:F464" si="614">F460</f>
        <v/>
      </c>
      <c r="G461" t="str">
        <f t="shared" ref="G461:G464" si="615">G460</f>
        <v/>
      </c>
      <c r="H461" t="str">
        <f t="shared" ref="H461:H464" si="616">H460</f>
        <v/>
      </c>
      <c r="I461" t="str">
        <f t="shared" ref="I461:I464" si="617">I460</f>
        <v/>
      </c>
      <c r="J461" t="str">
        <f t="shared" ref="J461:J464" si="618">J460</f>
        <v/>
      </c>
      <c r="K461" t="str">
        <f t="shared" ref="K461:K464" si="619">K460</f>
        <v/>
      </c>
      <c r="L461" t="str">
        <f t="shared" ref="L461:L464" si="620">L460</f>
        <v/>
      </c>
      <c r="N461" s="40"/>
      <c r="O461" s="12" t="str">
        <f>IF(ISNA(VLOOKUP(N461,Table1[[ID]:[Last Name]],2,FALSE)),"",VLOOKUP(N461,Table1[[ID]:[Last Name]],2,FALSE))</f>
        <v/>
      </c>
      <c r="P461" s="22" t="str">
        <f>IF(ISNA(VLOOKUP(N461,Table1[[ID]:[Email2]],3,FALSE)),"",VLOOKUP(N461,Table1[[ID]:[Email2]],3,FALSE))</f>
        <v/>
      </c>
    </row>
    <row r="462" spans="1:16" x14ac:dyDescent="0.25">
      <c r="A462" t="str">
        <f t="shared" si="612"/>
        <v>Sunday April 10th</v>
      </c>
      <c r="B462" s="16" t="str">
        <f t="shared" si="613"/>
        <v>2pm - 2:20pm</v>
      </c>
      <c r="D462" s="4">
        <f t="shared" ref="D462:D464" si="621">D461</f>
        <v>52</v>
      </c>
      <c r="E462" t="str">
        <f t="shared" ref="E462:E464" si="622">E461</f>
        <v/>
      </c>
      <c r="F462" t="str">
        <f t="shared" si="614"/>
        <v/>
      </c>
      <c r="G462" t="str">
        <f t="shared" si="615"/>
        <v/>
      </c>
      <c r="H462" t="str">
        <f t="shared" si="616"/>
        <v/>
      </c>
      <c r="I462" t="str">
        <f t="shared" si="617"/>
        <v/>
      </c>
      <c r="J462" t="str">
        <f t="shared" si="618"/>
        <v/>
      </c>
      <c r="K462" t="str">
        <f t="shared" si="619"/>
        <v/>
      </c>
      <c r="L462" t="str">
        <f t="shared" si="620"/>
        <v/>
      </c>
      <c r="N462" s="40"/>
      <c r="O462" s="12" t="str">
        <f>IF(ISNA(VLOOKUP(N462,Table1[[ID]:[Last Name]],2,FALSE)),"",VLOOKUP(N462,Table1[[ID]:[Last Name]],2,FALSE))</f>
        <v/>
      </c>
      <c r="P462" s="22" t="str">
        <f>IF(ISNA(VLOOKUP(N462,Table1[[ID]:[Email2]],3,FALSE)),"",VLOOKUP(N462,Table1[[ID]:[Email2]],3,FALSE))</f>
        <v/>
      </c>
    </row>
    <row r="463" spans="1:16" x14ac:dyDescent="0.25">
      <c r="A463" t="str">
        <f t="shared" si="612"/>
        <v>Sunday April 10th</v>
      </c>
      <c r="B463" s="16" t="str">
        <f t="shared" si="613"/>
        <v>2pm - 2:20pm</v>
      </c>
      <c r="D463" s="4">
        <f t="shared" si="621"/>
        <v>52</v>
      </c>
      <c r="E463" t="str">
        <f t="shared" si="622"/>
        <v/>
      </c>
      <c r="F463" t="str">
        <f t="shared" si="614"/>
        <v/>
      </c>
      <c r="G463" t="str">
        <f t="shared" si="615"/>
        <v/>
      </c>
      <c r="H463" t="str">
        <f t="shared" si="616"/>
        <v/>
      </c>
      <c r="I463" t="str">
        <f t="shared" si="617"/>
        <v/>
      </c>
      <c r="J463" t="str">
        <f t="shared" si="618"/>
        <v/>
      </c>
      <c r="K463" t="str">
        <f t="shared" si="619"/>
        <v/>
      </c>
      <c r="L463" t="str">
        <f t="shared" si="620"/>
        <v/>
      </c>
      <c r="N463" s="40"/>
      <c r="O463" s="12" t="str">
        <f>IF(ISNA(VLOOKUP(N463,Table1[[ID]:[Last Name]],2,FALSE)),"",VLOOKUP(N463,Table1[[ID]:[Last Name]],2,FALSE))</f>
        <v/>
      </c>
      <c r="P463" s="22" t="str">
        <f>IF(ISNA(VLOOKUP(N463,Table1[[ID]:[Email2]],3,FALSE)),"",VLOOKUP(N463,Table1[[ID]:[Email2]],3,FALSE))</f>
        <v/>
      </c>
    </row>
    <row r="464" spans="1:16" x14ac:dyDescent="0.25">
      <c r="A464" t="str">
        <f t="shared" si="612"/>
        <v>Sunday April 10th</v>
      </c>
      <c r="B464" s="16" t="str">
        <f t="shared" si="613"/>
        <v>2pm - 2:20pm</v>
      </c>
      <c r="D464" s="4">
        <f t="shared" si="621"/>
        <v>52</v>
      </c>
      <c r="E464" t="str">
        <f t="shared" si="622"/>
        <v/>
      </c>
      <c r="F464" t="str">
        <f t="shared" si="614"/>
        <v/>
      </c>
      <c r="G464" t="str">
        <f t="shared" si="615"/>
        <v/>
      </c>
      <c r="H464" t="str">
        <f t="shared" si="616"/>
        <v/>
      </c>
      <c r="I464" t="str">
        <f t="shared" si="617"/>
        <v/>
      </c>
      <c r="J464" t="str">
        <f t="shared" si="618"/>
        <v/>
      </c>
      <c r="K464" t="str">
        <f t="shared" si="619"/>
        <v/>
      </c>
      <c r="L464" t="str">
        <f t="shared" si="620"/>
        <v/>
      </c>
      <c r="N464" s="40"/>
      <c r="O464" s="12" t="str">
        <f>IF(ISNA(VLOOKUP(N464,Table1[[ID]:[Last Name]],2,FALSE)),"",VLOOKUP(N464,Table1[[ID]:[Last Name]],2,FALSE))</f>
        <v/>
      </c>
      <c r="P464" s="22" t="str">
        <f>IF(ISNA(VLOOKUP(N464,Table1[[ID]:[Email2]],3,FALSE)),"",VLOOKUP(N464,Table1[[ID]:[Email2]],3,FALSE))</f>
        <v/>
      </c>
    </row>
    <row r="465" spans="1:16" x14ac:dyDescent="0.25">
      <c r="A465" t="str">
        <f t="shared" si="612"/>
        <v>Sunday April 10th</v>
      </c>
      <c r="B465" s="16" t="str">
        <f t="shared" si="613"/>
        <v>2pm - 2:20pm</v>
      </c>
      <c r="D465" s="5">
        <f>D460</f>
        <v>52</v>
      </c>
      <c r="E465" s="6" t="str">
        <f>E460</f>
        <v/>
      </c>
      <c r="F465" s="6" t="str">
        <f t="shared" ref="F465:L465" si="623">F460</f>
        <v/>
      </c>
      <c r="G465" s="6" t="str">
        <f t="shared" si="623"/>
        <v/>
      </c>
      <c r="H465" s="6" t="str">
        <f t="shared" si="623"/>
        <v/>
      </c>
      <c r="I465" s="6" t="str">
        <f t="shared" si="623"/>
        <v/>
      </c>
      <c r="J465" s="6" t="str">
        <f t="shared" si="623"/>
        <v/>
      </c>
      <c r="K465" s="6" t="str">
        <f t="shared" si="623"/>
        <v/>
      </c>
      <c r="L465" s="6" t="str">
        <f t="shared" si="623"/>
        <v/>
      </c>
      <c r="M465" s="6"/>
      <c r="N465" s="41"/>
      <c r="O465" s="11" t="str">
        <f>IF(ISNA(VLOOKUP(N465,Table1[[ID]:[Last Name]],2,FALSE)),"",VLOOKUP(N465,Table1[[ID]:[Last Name]],2,FALSE))</f>
        <v/>
      </c>
      <c r="P465" s="24" t="str">
        <f>IF(ISNA(VLOOKUP(N465,Table1[[ID]:[Email2]],3,FALSE)),"",VLOOKUP(N465,Table1[[ID]:[Email2]],3,FALSE))</f>
        <v/>
      </c>
    </row>
    <row r="466" spans="1:16" x14ac:dyDescent="0.25">
      <c r="B466" s="17"/>
    </row>
    <row r="467" spans="1:16" x14ac:dyDescent="0.25">
      <c r="A467" t="str">
        <f t="shared" ref="A467:A472" si="624">$A$6</f>
        <v>Sunday April 10th</v>
      </c>
      <c r="B467" s="16" t="str">
        <f t="shared" ref="B467:B472" si="625">$B$453</f>
        <v>2pm - 2:20pm</v>
      </c>
      <c r="D467" s="38">
        <v>55</v>
      </c>
      <c r="E467" s="3" t="str">
        <f>IF(ISNA(VLOOKUP(D467,'Project Information'!$A$2:$K$59,2,FALSE)),"",VLOOKUP(D467,'Project Information'!$A$2:$K$59,2,FALSE))</f>
        <v/>
      </c>
      <c r="F467" s="3" t="str">
        <f>IF(ISNA(VLOOKUP(D467,'Project Information'!$A$2:$K$59,3,FALSE)),"",VLOOKUP(D467,'Project Information'!$A$2:$K$59,3,FALSE))</f>
        <v/>
      </c>
      <c r="G467" s="3" t="str">
        <f>IF(ISNA(VLOOKUP(D467,'Project Information'!$A$2:$K$59,4,FALSE)),"",VLOOKUP(D467,'Project Information'!$A$2:$K$59,4,FALSE))</f>
        <v/>
      </c>
      <c r="H467" s="3" t="str">
        <f>IF(ISNA(VLOOKUP(D467,'Project Information'!$A$2:$K$59,6,FALSE)),"",VLOOKUP(D467,'Project Information'!$A$2:$K$59,6,FALSE))</f>
        <v/>
      </c>
      <c r="I467" s="3" t="str">
        <f>IF(ISNA(VLOOKUP(D467,'Project Information'!$A$2:$K$59,7,FALSE)),"",VLOOKUP(D467,'Project Information'!$A$2:$K$59,7,FALSE))</f>
        <v/>
      </c>
      <c r="J467" s="3" t="str">
        <f>IF(ISNA(VLOOKUP(D467,'Project Information'!$A$2:$K$59,8,FALSE)),"",VLOOKUP(D467,'Project Information'!$A$2:$K$59,8,FALSE))</f>
        <v/>
      </c>
      <c r="K467" s="21" t="str">
        <f>IF(ISNA(VLOOKUP(D467,'Project Information'!$A$2:$K$59,10,FALSE)),"",VLOOKUP(D467,'Project Information'!$A$2:$K$59,10,FALSE))</f>
        <v/>
      </c>
      <c r="L467" s="3" t="str">
        <f>IF(ISNA(VLOOKUP(D467,'Project Information'!$A$2:$K$59,11,FALSE)),"",VLOOKUP(D467,'Project Information'!$A$2:$K$59,11,FALSE))</f>
        <v/>
      </c>
      <c r="M467" s="3"/>
      <c r="N467" s="39"/>
      <c r="O467" s="10" t="str">
        <f>IF(ISNA(VLOOKUP(N467,Table1[[ID]:[Last Name]],2,FALSE)),"",VLOOKUP(N467,Table1[[ID]:[Last Name]],2,FALSE))</f>
        <v/>
      </c>
      <c r="P467" s="23" t="str">
        <f>IF(ISNA(VLOOKUP(N467,Table1[[ID]:[Email2]],3,FALSE)),"",VLOOKUP(N467,Table1[[ID]:[Email2]],3,FALSE))</f>
        <v/>
      </c>
    </row>
    <row r="468" spans="1:16" x14ac:dyDescent="0.25">
      <c r="A468" t="str">
        <f t="shared" si="624"/>
        <v>Sunday April 10th</v>
      </c>
      <c r="B468" s="16" t="str">
        <f t="shared" si="625"/>
        <v>2pm - 2:20pm</v>
      </c>
      <c r="D468" s="4">
        <f>D467</f>
        <v>55</v>
      </c>
      <c r="E468" t="str">
        <f>E467</f>
        <v/>
      </c>
      <c r="F468" t="str">
        <f t="shared" ref="F468:F471" si="626">F467</f>
        <v/>
      </c>
      <c r="G468" t="str">
        <f t="shared" ref="G468:G471" si="627">G467</f>
        <v/>
      </c>
      <c r="H468" t="str">
        <f t="shared" ref="H468:H471" si="628">H467</f>
        <v/>
      </c>
      <c r="I468" t="str">
        <f t="shared" ref="I468:I471" si="629">I467</f>
        <v/>
      </c>
      <c r="J468" t="str">
        <f t="shared" ref="J468:J471" si="630">J467</f>
        <v/>
      </c>
      <c r="K468" t="str">
        <f t="shared" ref="K468:K471" si="631">K467</f>
        <v/>
      </c>
      <c r="L468" t="str">
        <f t="shared" ref="L468:L471" si="632">L467</f>
        <v/>
      </c>
      <c r="N468" s="40"/>
      <c r="O468" s="12" t="str">
        <f>IF(ISNA(VLOOKUP(N468,Table1[[ID]:[Last Name]],2,FALSE)),"",VLOOKUP(N468,Table1[[ID]:[Last Name]],2,FALSE))</f>
        <v/>
      </c>
      <c r="P468" s="22" t="str">
        <f>IF(ISNA(VLOOKUP(N468,Table1[[ID]:[Email2]],3,FALSE)),"",VLOOKUP(N468,Table1[[ID]:[Email2]],3,FALSE))</f>
        <v/>
      </c>
    </row>
    <row r="469" spans="1:16" x14ac:dyDescent="0.25">
      <c r="A469" t="str">
        <f t="shared" si="624"/>
        <v>Sunday April 10th</v>
      </c>
      <c r="B469" s="16" t="str">
        <f t="shared" si="625"/>
        <v>2pm - 2:20pm</v>
      </c>
      <c r="D469" s="4">
        <f t="shared" ref="D469:D471" si="633">D468</f>
        <v>55</v>
      </c>
      <c r="E469" t="str">
        <f t="shared" ref="E469:E471" si="634">E468</f>
        <v/>
      </c>
      <c r="F469" t="str">
        <f t="shared" si="626"/>
        <v/>
      </c>
      <c r="G469" t="str">
        <f t="shared" si="627"/>
        <v/>
      </c>
      <c r="H469" t="str">
        <f t="shared" si="628"/>
        <v/>
      </c>
      <c r="I469" t="str">
        <f t="shared" si="629"/>
        <v/>
      </c>
      <c r="J469" t="str">
        <f t="shared" si="630"/>
        <v/>
      </c>
      <c r="K469" t="str">
        <f t="shared" si="631"/>
        <v/>
      </c>
      <c r="L469" t="str">
        <f t="shared" si="632"/>
        <v/>
      </c>
      <c r="N469" s="40"/>
      <c r="O469" s="12" t="str">
        <f>IF(ISNA(VLOOKUP(N469,Table1[[ID]:[Last Name]],2,FALSE)),"",VLOOKUP(N469,Table1[[ID]:[Last Name]],2,FALSE))</f>
        <v/>
      </c>
      <c r="P469" s="22" t="str">
        <f>IF(ISNA(VLOOKUP(N469,Table1[[ID]:[Email2]],3,FALSE)),"",VLOOKUP(N469,Table1[[ID]:[Email2]],3,FALSE))</f>
        <v/>
      </c>
    </row>
    <row r="470" spans="1:16" x14ac:dyDescent="0.25">
      <c r="A470" t="str">
        <f t="shared" si="624"/>
        <v>Sunday April 10th</v>
      </c>
      <c r="B470" s="16" t="str">
        <f t="shared" si="625"/>
        <v>2pm - 2:20pm</v>
      </c>
      <c r="D470" s="4">
        <f t="shared" si="633"/>
        <v>55</v>
      </c>
      <c r="E470" t="str">
        <f t="shared" si="634"/>
        <v/>
      </c>
      <c r="F470" t="str">
        <f t="shared" si="626"/>
        <v/>
      </c>
      <c r="G470" t="str">
        <f t="shared" si="627"/>
        <v/>
      </c>
      <c r="H470" t="str">
        <f t="shared" si="628"/>
        <v/>
      </c>
      <c r="I470" t="str">
        <f t="shared" si="629"/>
        <v/>
      </c>
      <c r="J470" t="str">
        <f t="shared" si="630"/>
        <v/>
      </c>
      <c r="K470" t="str">
        <f t="shared" si="631"/>
        <v/>
      </c>
      <c r="L470" t="str">
        <f t="shared" si="632"/>
        <v/>
      </c>
      <c r="N470" s="40"/>
      <c r="O470" s="12" t="str">
        <f>IF(ISNA(VLOOKUP(N470,Table1[[ID]:[Last Name]],2,FALSE)),"",VLOOKUP(N470,Table1[[ID]:[Last Name]],2,FALSE))</f>
        <v/>
      </c>
      <c r="P470" s="22" t="str">
        <f>IF(ISNA(VLOOKUP(N470,Table1[[ID]:[Email2]],3,FALSE)),"",VLOOKUP(N470,Table1[[ID]:[Email2]],3,FALSE))</f>
        <v/>
      </c>
    </row>
    <row r="471" spans="1:16" x14ac:dyDescent="0.25">
      <c r="A471" t="str">
        <f t="shared" si="624"/>
        <v>Sunday April 10th</v>
      </c>
      <c r="B471" s="16" t="str">
        <f t="shared" si="625"/>
        <v>2pm - 2:20pm</v>
      </c>
      <c r="D471" s="4">
        <f t="shared" si="633"/>
        <v>55</v>
      </c>
      <c r="E471" t="str">
        <f t="shared" si="634"/>
        <v/>
      </c>
      <c r="F471" t="str">
        <f t="shared" si="626"/>
        <v/>
      </c>
      <c r="G471" t="str">
        <f t="shared" si="627"/>
        <v/>
      </c>
      <c r="H471" t="str">
        <f t="shared" si="628"/>
        <v/>
      </c>
      <c r="I471" t="str">
        <f t="shared" si="629"/>
        <v/>
      </c>
      <c r="J471" t="str">
        <f t="shared" si="630"/>
        <v/>
      </c>
      <c r="K471" t="str">
        <f t="shared" si="631"/>
        <v/>
      </c>
      <c r="L471" t="str">
        <f t="shared" si="632"/>
        <v/>
      </c>
      <c r="N471" s="40"/>
      <c r="O471" s="12" t="str">
        <f>IF(ISNA(VLOOKUP(N471,Table1[[ID]:[Last Name]],2,FALSE)),"",VLOOKUP(N471,Table1[[ID]:[Last Name]],2,FALSE))</f>
        <v/>
      </c>
      <c r="P471" s="22" t="str">
        <f>IF(ISNA(VLOOKUP(N471,Table1[[ID]:[Email2]],3,FALSE)),"",VLOOKUP(N471,Table1[[ID]:[Email2]],3,FALSE))</f>
        <v/>
      </c>
    </row>
    <row r="472" spans="1:16" x14ac:dyDescent="0.25">
      <c r="A472" t="str">
        <f t="shared" si="624"/>
        <v>Sunday April 10th</v>
      </c>
      <c r="B472" s="16" t="str">
        <f t="shared" si="625"/>
        <v>2pm - 2:20pm</v>
      </c>
      <c r="D472" s="5">
        <f>D467</f>
        <v>55</v>
      </c>
      <c r="E472" s="6" t="str">
        <f>E467</f>
        <v/>
      </c>
      <c r="F472" s="6" t="str">
        <f t="shared" ref="F472:L472" si="635">F467</f>
        <v/>
      </c>
      <c r="G472" s="6" t="str">
        <f t="shared" si="635"/>
        <v/>
      </c>
      <c r="H472" s="6" t="str">
        <f t="shared" si="635"/>
        <v/>
      </c>
      <c r="I472" s="6" t="str">
        <f t="shared" si="635"/>
        <v/>
      </c>
      <c r="J472" s="6" t="str">
        <f t="shared" si="635"/>
        <v/>
      </c>
      <c r="K472" s="6" t="str">
        <f t="shared" si="635"/>
        <v/>
      </c>
      <c r="L472" s="6" t="str">
        <f t="shared" si="635"/>
        <v/>
      </c>
      <c r="M472" s="6"/>
      <c r="N472" s="41"/>
      <c r="O472" s="11" t="str">
        <f>IF(ISNA(VLOOKUP(N472,Table1[[ID]:[Last Name]],2,FALSE)),"",VLOOKUP(N472,Table1[[ID]:[Last Name]],2,FALSE))</f>
        <v/>
      </c>
      <c r="P472" s="24" t="str">
        <f>IF(ISNA(VLOOKUP(N472,Table1[[ID]:[Email2]],3,FALSE)),"",VLOOKUP(N472,Table1[[ID]:[Email2]],3,FALSE))</f>
        <v/>
      </c>
    </row>
    <row r="473" spans="1:16" x14ac:dyDescent="0.25">
      <c r="B473" s="17"/>
    </row>
    <row r="474" spans="1:16" x14ac:dyDescent="0.25">
      <c r="A474" t="str">
        <f t="shared" ref="A474:A479" si="636">$A$6</f>
        <v>Sunday April 10th</v>
      </c>
      <c r="B474" s="16" t="str">
        <f t="shared" ref="B474:B479" si="637">$B$453</f>
        <v>2pm - 2:20pm</v>
      </c>
      <c r="D474" s="38"/>
      <c r="E474" s="3" t="str">
        <f>IF(ISNA(VLOOKUP(D474,'Project Information'!$A$2:$K$59,2,FALSE)),"",VLOOKUP(D474,'Project Information'!$A$2:$K$59,2,FALSE))</f>
        <v/>
      </c>
      <c r="F474" s="3" t="str">
        <f>IF(ISNA(VLOOKUP(D474,'Project Information'!$A$2:$K$59,3,FALSE)),"",VLOOKUP(D474,'Project Information'!$A$2:$K$59,3,FALSE))</f>
        <v/>
      </c>
      <c r="G474" s="3" t="str">
        <f>IF(ISNA(VLOOKUP(D474,'Project Information'!$A$2:$K$59,4,FALSE)),"",VLOOKUP(D474,'Project Information'!$A$2:$K$59,4,FALSE))</f>
        <v/>
      </c>
      <c r="H474" s="3" t="str">
        <f>IF(ISNA(VLOOKUP(D474,'Project Information'!$A$2:$K$59,6,FALSE)),"",VLOOKUP(D474,'Project Information'!$A$2:$K$59,6,FALSE))</f>
        <v/>
      </c>
      <c r="I474" s="3" t="str">
        <f>IF(ISNA(VLOOKUP(D474,'Project Information'!$A$2:$K$59,7,FALSE)),"",VLOOKUP(D474,'Project Information'!$A$2:$K$59,7,FALSE))</f>
        <v/>
      </c>
      <c r="J474" s="3" t="str">
        <f>IF(ISNA(VLOOKUP(D474,'Project Information'!$A$2:$K$59,8,FALSE)),"",VLOOKUP(D474,'Project Information'!$A$2:$K$59,8,FALSE))</f>
        <v/>
      </c>
      <c r="K474" s="21" t="str">
        <f>IF(ISNA(VLOOKUP(D474,'Project Information'!$A$2:$K$59,10,FALSE)),"",VLOOKUP(D474,'Project Information'!$A$2:$K$59,10,FALSE))</f>
        <v/>
      </c>
      <c r="L474" s="3" t="str">
        <f>IF(ISNA(VLOOKUP(D474,'Project Information'!$A$2:$K$59,11,FALSE)),"",VLOOKUP(D474,'Project Information'!$A$2:$K$59,11,FALSE))</f>
        <v/>
      </c>
      <c r="M474" s="3"/>
      <c r="N474" s="39"/>
      <c r="O474" s="10" t="str">
        <f>IF(ISNA(VLOOKUP(N474,Table1[[ID]:[Last Name]],2,FALSE)),"",VLOOKUP(N474,Table1[[ID]:[Last Name]],2,FALSE))</f>
        <v/>
      </c>
      <c r="P474" s="23" t="str">
        <f>IF(ISNA(VLOOKUP(N474,Table1[[ID]:[Email2]],3,FALSE)),"",VLOOKUP(N474,Table1[[ID]:[Email2]],3,FALSE))</f>
        <v/>
      </c>
    </row>
    <row r="475" spans="1:16" x14ac:dyDescent="0.25">
      <c r="A475" t="str">
        <f t="shared" si="636"/>
        <v>Sunday April 10th</v>
      </c>
      <c r="B475" s="16" t="str">
        <f t="shared" si="637"/>
        <v>2pm - 2:20pm</v>
      </c>
      <c r="D475" s="4">
        <f>D474</f>
        <v>0</v>
      </c>
      <c r="E475" t="str">
        <f>E474</f>
        <v/>
      </c>
      <c r="F475" t="str">
        <f t="shared" ref="F475:F478" si="638">F474</f>
        <v/>
      </c>
      <c r="G475" t="str">
        <f t="shared" ref="G475:G478" si="639">G474</f>
        <v/>
      </c>
      <c r="H475" t="str">
        <f t="shared" ref="H475:H478" si="640">H474</f>
        <v/>
      </c>
      <c r="I475" t="str">
        <f t="shared" ref="I475:I478" si="641">I474</f>
        <v/>
      </c>
      <c r="J475" t="str">
        <f t="shared" ref="J475:J478" si="642">J474</f>
        <v/>
      </c>
      <c r="K475" t="str">
        <f t="shared" ref="K475:K478" si="643">K474</f>
        <v/>
      </c>
      <c r="L475" t="str">
        <f t="shared" ref="L475:L478" si="644">L474</f>
        <v/>
      </c>
      <c r="N475" s="40"/>
      <c r="O475" s="12" t="str">
        <f>IF(ISNA(VLOOKUP(N475,Table1[[ID]:[Last Name]],2,FALSE)),"",VLOOKUP(N475,Table1[[ID]:[Last Name]],2,FALSE))</f>
        <v/>
      </c>
      <c r="P475" s="22" t="str">
        <f>IF(ISNA(VLOOKUP(N475,Table1[[ID]:[Email2]],3,FALSE)),"",VLOOKUP(N475,Table1[[ID]:[Email2]],3,FALSE))</f>
        <v/>
      </c>
    </row>
    <row r="476" spans="1:16" x14ac:dyDescent="0.25">
      <c r="A476" t="str">
        <f t="shared" si="636"/>
        <v>Sunday April 10th</v>
      </c>
      <c r="B476" s="16" t="str">
        <f t="shared" si="637"/>
        <v>2pm - 2:20pm</v>
      </c>
      <c r="D476" s="4">
        <f t="shared" ref="D476:D478" si="645">D475</f>
        <v>0</v>
      </c>
      <c r="E476" t="str">
        <f t="shared" ref="E476:E478" si="646">E475</f>
        <v/>
      </c>
      <c r="F476" t="str">
        <f t="shared" si="638"/>
        <v/>
      </c>
      <c r="G476" t="str">
        <f t="shared" si="639"/>
        <v/>
      </c>
      <c r="H476" t="str">
        <f t="shared" si="640"/>
        <v/>
      </c>
      <c r="I476" t="str">
        <f t="shared" si="641"/>
        <v/>
      </c>
      <c r="J476" t="str">
        <f t="shared" si="642"/>
        <v/>
      </c>
      <c r="K476" t="str">
        <f t="shared" si="643"/>
        <v/>
      </c>
      <c r="L476" t="str">
        <f t="shared" si="644"/>
        <v/>
      </c>
      <c r="N476" s="40"/>
      <c r="O476" s="12" t="str">
        <f>IF(ISNA(VLOOKUP(N476,Table1[[ID]:[Last Name]],2,FALSE)),"",VLOOKUP(N476,Table1[[ID]:[Last Name]],2,FALSE))</f>
        <v/>
      </c>
      <c r="P476" s="22" t="str">
        <f>IF(ISNA(VLOOKUP(N476,Table1[[ID]:[Email2]],3,FALSE)),"",VLOOKUP(N476,Table1[[ID]:[Email2]],3,FALSE))</f>
        <v/>
      </c>
    </row>
    <row r="477" spans="1:16" x14ac:dyDescent="0.25">
      <c r="A477" t="str">
        <f t="shared" si="636"/>
        <v>Sunday April 10th</v>
      </c>
      <c r="B477" s="16" t="str">
        <f t="shared" si="637"/>
        <v>2pm - 2:20pm</v>
      </c>
      <c r="D477" s="4">
        <f t="shared" si="645"/>
        <v>0</v>
      </c>
      <c r="E477" t="str">
        <f t="shared" si="646"/>
        <v/>
      </c>
      <c r="F477" t="str">
        <f t="shared" si="638"/>
        <v/>
      </c>
      <c r="G477" t="str">
        <f t="shared" si="639"/>
        <v/>
      </c>
      <c r="H477" t="str">
        <f t="shared" si="640"/>
        <v/>
      </c>
      <c r="I477" t="str">
        <f t="shared" si="641"/>
        <v/>
      </c>
      <c r="J477" t="str">
        <f t="shared" si="642"/>
        <v/>
      </c>
      <c r="K477" t="str">
        <f t="shared" si="643"/>
        <v/>
      </c>
      <c r="L477" t="str">
        <f t="shared" si="644"/>
        <v/>
      </c>
      <c r="N477" s="40"/>
      <c r="O477" s="12" t="str">
        <f>IF(ISNA(VLOOKUP(N477,Table1[[ID]:[Last Name]],2,FALSE)),"",VLOOKUP(N477,Table1[[ID]:[Last Name]],2,FALSE))</f>
        <v/>
      </c>
      <c r="P477" s="22" t="str">
        <f>IF(ISNA(VLOOKUP(N477,Table1[[ID]:[Email2]],3,FALSE)),"",VLOOKUP(N477,Table1[[ID]:[Email2]],3,FALSE))</f>
        <v/>
      </c>
    </row>
    <row r="478" spans="1:16" x14ac:dyDescent="0.25">
      <c r="A478" t="str">
        <f t="shared" si="636"/>
        <v>Sunday April 10th</v>
      </c>
      <c r="B478" s="16" t="str">
        <f t="shared" si="637"/>
        <v>2pm - 2:20pm</v>
      </c>
      <c r="D478" s="4">
        <f t="shared" si="645"/>
        <v>0</v>
      </c>
      <c r="E478" t="str">
        <f t="shared" si="646"/>
        <v/>
      </c>
      <c r="F478" t="str">
        <f t="shared" si="638"/>
        <v/>
      </c>
      <c r="G478" t="str">
        <f t="shared" si="639"/>
        <v/>
      </c>
      <c r="H478" t="str">
        <f t="shared" si="640"/>
        <v/>
      </c>
      <c r="I478" t="str">
        <f t="shared" si="641"/>
        <v/>
      </c>
      <c r="J478" t="str">
        <f t="shared" si="642"/>
        <v/>
      </c>
      <c r="K478" t="str">
        <f t="shared" si="643"/>
        <v/>
      </c>
      <c r="L478" t="str">
        <f t="shared" si="644"/>
        <v/>
      </c>
      <c r="N478" s="40"/>
      <c r="O478" s="12" t="str">
        <f>IF(ISNA(VLOOKUP(N478,Table1[[ID]:[Last Name]],2,FALSE)),"",VLOOKUP(N478,Table1[[ID]:[Last Name]],2,FALSE))</f>
        <v/>
      </c>
      <c r="P478" s="22" t="str">
        <f>IF(ISNA(VLOOKUP(N478,Table1[[ID]:[Email2]],3,FALSE)),"",VLOOKUP(N478,Table1[[ID]:[Email2]],3,FALSE))</f>
        <v/>
      </c>
    </row>
    <row r="479" spans="1:16" x14ac:dyDescent="0.25">
      <c r="A479" t="str">
        <f t="shared" si="636"/>
        <v>Sunday April 10th</v>
      </c>
      <c r="B479" s="16" t="str">
        <f t="shared" si="637"/>
        <v>2pm - 2:20pm</v>
      </c>
      <c r="D479" s="5">
        <f>D474</f>
        <v>0</v>
      </c>
      <c r="E479" s="6" t="str">
        <f>E474</f>
        <v/>
      </c>
      <c r="F479" s="6" t="str">
        <f t="shared" ref="F479:L479" si="647">F474</f>
        <v/>
      </c>
      <c r="G479" s="6" t="str">
        <f t="shared" si="647"/>
        <v/>
      </c>
      <c r="H479" s="6" t="str">
        <f t="shared" si="647"/>
        <v/>
      </c>
      <c r="I479" s="6" t="str">
        <f t="shared" si="647"/>
        <v/>
      </c>
      <c r="J479" s="6" t="str">
        <f t="shared" si="647"/>
        <v/>
      </c>
      <c r="K479" s="6" t="str">
        <f t="shared" si="647"/>
        <v/>
      </c>
      <c r="L479" s="6" t="str">
        <f t="shared" si="647"/>
        <v/>
      </c>
      <c r="M479" s="6"/>
      <c r="N479" s="41"/>
      <c r="O479" s="11" t="str">
        <f>IF(ISNA(VLOOKUP(N479,Table1[[ID]:[Last Name]],2,FALSE)),"",VLOOKUP(N479,Table1[[ID]:[Last Name]],2,FALSE))</f>
        <v/>
      </c>
      <c r="P479" s="24" t="str">
        <f>IF(ISNA(VLOOKUP(N479,Table1[[ID]:[Email2]],3,FALSE)),"",VLOOKUP(N479,Table1[[ID]:[Email2]],3,FALSE))</f>
        <v/>
      </c>
    </row>
    <row r="480" spans="1:16" x14ac:dyDescent="0.25">
      <c r="B480" s="17"/>
    </row>
    <row r="481" spans="1:16" x14ac:dyDescent="0.25">
      <c r="A481" t="str">
        <f t="shared" ref="A481:A486" si="648">$A$6</f>
        <v>Sunday April 10th</v>
      </c>
      <c r="B481" s="16" t="str">
        <f t="shared" ref="B481:B486" si="649">$B$453</f>
        <v>2pm - 2:20pm</v>
      </c>
      <c r="D481" s="38"/>
      <c r="E481" s="3" t="str">
        <f>IF(ISNA(VLOOKUP(D481,'Project Information'!$A$2:$K$59,2,FALSE)),"",VLOOKUP(D481,'Project Information'!$A$2:$K$59,2,FALSE))</f>
        <v/>
      </c>
      <c r="F481" s="3" t="str">
        <f>IF(ISNA(VLOOKUP(D481,'Project Information'!$A$2:$K$59,3,FALSE)),"",VLOOKUP(D481,'Project Information'!$A$2:$K$59,3,FALSE))</f>
        <v/>
      </c>
      <c r="G481" s="3" t="str">
        <f>IF(ISNA(VLOOKUP(D481,'Project Information'!$A$2:$K$59,4,FALSE)),"",VLOOKUP(D481,'Project Information'!$A$2:$K$59,4,FALSE))</f>
        <v/>
      </c>
      <c r="H481" s="3" t="str">
        <f>IF(ISNA(VLOOKUP(D481,'Project Information'!$A$2:$K$59,6,FALSE)),"",VLOOKUP(D481,'Project Information'!$A$2:$K$59,6,FALSE))</f>
        <v/>
      </c>
      <c r="I481" s="3" t="str">
        <f>IF(ISNA(VLOOKUP(D481,'Project Information'!$A$2:$K$59,7,FALSE)),"",VLOOKUP(D481,'Project Information'!$A$2:$K$59,7,FALSE))</f>
        <v/>
      </c>
      <c r="J481" s="3" t="str">
        <f>IF(ISNA(VLOOKUP(D481,'Project Information'!$A$2:$K$59,8,FALSE)),"",VLOOKUP(D481,'Project Information'!$A$2:$K$59,8,FALSE))</f>
        <v/>
      </c>
      <c r="K481" s="21" t="str">
        <f>IF(ISNA(VLOOKUP(D481,'Project Information'!$A$2:$K$59,10,FALSE)),"",VLOOKUP(D481,'Project Information'!$A$2:$K$59,10,FALSE))</f>
        <v/>
      </c>
      <c r="L481" s="3" t="str">
        <f>IF(ISNA(VLOOKUP(D481,'Project Information'!$A$2:$K$59,11,FALSE)),"",VLOOKUP(D481,'Project Information'!$A$2:$K$59,11,FALSE))</f>
        <v/>
      </c>
      <c r="M481" s="3"/>
      <c r="N481" s="39"/>
      <c r="O481" s="10" t="str">
        <f>IF(ISNA(VLOOKUP(N481,Table1[[ID]:[Last Name]],2,FALSE)),"",VLOOKUP(N481,Table1[[ID]:[Last Name]],2,FALSE))</f>
        <v/>
      </c>
      <c r="P481" s="23" t="str">
        <f>IF(ISNA(VLOOKUP(N481,Table1[[ID]:[Email2]],3,FALSE)),"",VLOOKUP(N481,Table1[[ID]:[Email2]],3,FALSE))</f>
        <v/>
      </c>
    </row>
    <row r="482" spans="1:16" x14ac:dyDescent="0.25">
      <c r="A482" t="str">
        <f t="shared" si="648"/>
        <v>Sunday April 10th</v>
      </c>
      <c r="B482" s="16" t="str">
        <f t="shared" si="649"/>
        <v>2pm - 2:20pm</v>
      </c>
      <c r="D482" s="4">
        <f>D481</f>
        <v>0</v>
      </c>
      <c r="E482" t="str">
        <f>E481</f>
        <v/>
      </c>
      <c r="F482" t="str">
        <f t="shared" ref="F482:F485" si="650">F481</f>
        <v/>
      </c>
      <c r="G482" t="str">
        <f t="shared" ref="G482:G485" si="651">G481</f>
        <v/>
      </c>
      <c r="H482" t="str">
        <f t="shared" ref="H482:H485" si="652">H481</f>
        <v/>
      </c>
      <c r="I482" t="str">
        <f t="shared" ref="I482:I485" si="653">I481</f>
        <v/>
      </c>
      <c r="J482" t="str">
        <f t="shared" ref="J482:J485" si="654">J481</f>
        <v/>
      </c>
      <c r="K482" t="str">
        <f t="shared" ref="K482:K485" si="655">K481</f>
        <v/>
      </c>
      <c r="L482" t="str">
        <f t="shared" ref="L482:L485" si="656">L481</f>
        <v/>
      </c>
      <c r="N482" s="40"/>
      <c r="O482" s="12" t="str">
        <f>IF(ISNA(VLOOKUP(N482,Table1[[ID]:[Last Name]],2,FALSE)),"",VLOOKUP(N482,Table1[[ID]:[Last Name]],2,FALSE))</f>
        <v/>
      </c>
      <c r="P482" s="22" t="str">
        <f>IF(ISNA(VLOOKUP(N482,Table1[[ID]:[Email2]],3,FALSE)),"",VLOOKUP(N482,Table1[[ID]:[Email2]],3,FALSE))</f>
        <v/>
      </c>
    </row>
    <row r="483" spans="1:16" x14ac:dyDescent="0.25">
      <c r="A483" t="str">
        <f t="shared" si="648"/>
        <v>Sunday April 10th</v>
      </c>
      <c r="B483" s="16" t="str">
        <f t="shared" si="649"/>
        <v>2pm - 2:20pm</v>
      </c>
      <c r="D483" s="4">
        <f t="shared" ref="D483:D485" si="657">D482</f>
        <v>0</v>
      </c>
      <c r="E483" t="str">
        <f t="shared" ref="E483:E485" si="658">E482</f>
        <v/>
      </c>
      <c r="F483" t="str">
        <f t="shared" si="650"/>
        <v/>
      </c>
      <c r="G483" t="str">
        <f t="shared" si="651"/>
        <v/>
      </c>
      <c r="H483" t="str">
        <f t="shared" si="652"/>
        <v/>
      </c>
      <c r="I483" t="str">
        <f t="shared" si="653"/>
        <v/>
      </c>
      <c r="J483" t="str">
        <f t="shared" si="654"/>
        <v/>
      </c>
      <c r="K483" t="str">
        <f t="shared" si="655"/>
        <v/>
      </c>
      <c r="L483" t="str">
        <f t="shared" si="656"/>
        <v/>
      </c>
      <c r="N483" s="40"/>
      <c r="O483" s="12" t="str">
        <f>IF(ISNA(VLOOKUP(N483,Table1[[ID]:[Last Name]],2,FALSE)),"",VLOOKUP(N483,Table1[[ID]:[Last Name]],2,FALSE))</f>
        <v/>
      </c>
      <c r="P483" s="22" t="str">
        <f>IF(ISNA(VLOOKUP(N483,Table1[[ID]:[Email2]],3,FALSE)),"",VLOOKUP(N483,Table1[[ID]:[Email2]],3,FALSE))</f>
        <v/>
      </c>
    </row>
    <row r="484" spans="1:16" x14ac:dyDescent="0.25">
      <c r="A484" t="str">
        <f t="shared" si="648"/>
        <v>Sunday April 10th</v>
      </c>
      <c r="B484" s="16" t="str">
        <f t="shared" si="649"/>
        <v>2pm - 2:20pm</v>
      </c>
      <c r="D484" s="4">
        <f t="shared" si="657"/>
        <v>0</v>
      </c>
      <c r="E484" t="str">
        <f t="shared" si="658"/>
        <v/>
      </c>
      <c r="F484" t="str">
        <f t="shared" si="650"/>
        <v/>
      </c>
      <c r="G484" t="str">
        <f t="shared" si="651"/>
        <v/>
      </c>
      <c r="H484" t="str">
        <f t="shared" si="652"/>
        <v/>
      </c>
      <c r="I484" t="str">
        <f t="shared" si="653"/>
        <v/>
      </c>
      <c r="J484" t="str">
        <f t="shared" si="654"/>
        <v/>
      </c>
      <c r="K484" t="str">
        <f t="shared" si="655"/>
        <v/>
      </c>
      <c r="L484" t="str">
        <f t="shared" si="656"/>
        <v/>
      </c>
      <c r="N484" s="40"/>
      <c r="O484" s="12" t="str">
        <f>IF(ISNA(VLOOKUP(N484,Table1[[ID]:[Last Name]],2,FALSE)),"",VLOOKUP(N484,Table1[[ID]:[Last Name]],2,FALSE))</f>
        <v/>
      </c>
      <c r="P484" s="22" t="str">
        <f>IF(ISNA(VLOOKUP(N484,Table1[[ID]:[Email2]],3,FALSE)),"",VLOOKUP(N484,Table1[[ID]:[Email2]],3,FALSE))</f>
        <v/>
      </c>
    </row>
    <row r="485" spans="1:16" x14ac:dyDescent="0.25">
      <c r="A485" t="str">
        <f t="shared" si="648"/>
        <v>Sunday April 10th</v>
      </c>
      <c r="B485" s="16" t="str">
        <f t="shared" si="649"/>
        <v>2pm - 2:20pm</v>
      </c>
      <c r="D485" s="4">
        <f t="shared" si="657"/>
        <v>0</v>
      </c>
      <c r="E485" t="str">
        <f t="shared" si="658"/>
        <v/>
      </c>
      <c r="F485" t="str">
        <f t="shared" si="650"/>
        <v/>
      </c>
      <c r="G485" t="str">
        <f t="shared" si="651"/>
        <v/>
      </c>
      <c r="H485" t="str">
        <f t="shared" si="652"/>
        <v/>
      </c>
      <c r="I485" t="str">
        <f t="shared" si="653"/>
        <v/>
      </c>
      <c r="J485" t="str">
        <f t="shared" si="654"/>
        <v/>
      </c>
      <c r="K485" t="str">
        <f t="shared" si="655"/>
        <v/>
      </c>
      <c r="L485" t="str">
        <f t="shared" si="656"/>
        <v/>
      </c>
      <c r="N485" s="40"/>
      <c r="O485" s="12" t="str">
        <f>IF(ISNA(VLOOKUP(N485,Table1[[ID]:[Last Name]],2,FALSE)),"",VLOOKUP(N485,Table1[[ID]:[Last Name]],2,FALSE))</f>
        <v/>
      </c>
      <c r="P485" s="22" t="str">
        <f>IF(ISNA(VLOOKUP(N485,Table1[[ID]:[Email2]],3,FALSE)),"",VLOOKUP(N485,Table1[[ID]:[Email2]],3,FALSE))</f>
        <v/>
      </c>
    </row>
    <row r="486" spans="1:16" x14ac:dyDescent="0.25">
      <c r="A486" t="str">
        <f t="shared" si="648"/>
        <v>Sunday April 10th</v>
      </c>
      <c r="B486" s="16" t="str">
        <f t="shared" si="649"/>
        <v>2pm - 2:20pm</v>
      </c>
      <c r="D486" s="5">
        <f>D481</f>
        <v>0</v>
      </c>
      <c r="E486" s="6" t="str">
        <f>E481</f>
        <v/>
      </c>
      <c r="F486" s="6" t="str">
        <f t="shared" ref="F486:L486" si="659">F481</f>
        <v/>
      </c>
      <c r="G486" s="6" t="str">
        <f t="shared" si="659"/>
        <v/>
      </c>
      <c r="H486" s="6" t="str">
        <f t="shared" si="659"/>
        <v/>
      </c>
      <c r="I486" s="6" t="str">
        <f t="shared" si="659"/>
        <v/>
      </c>
      <c r="J486" s="6" t="str">
        <f t="shared" si="659"/>
        <v/>
      </c>
      <c r="K486" s="6" t="str">
        <f t="shared" si="659"/>
        <v/>
      </c>
      <c r="L486" s="6" t="str">
        <f t="shared" si="659"/>
        <v/>
      </c>
      <c r="M486" s="6"/>
      <c r="N486" s="41"/>
      <c r="O486" s="11" t="str">
        <f>IF(ISNA(VLOOKUP(N486,Table1[[ID]:[Last Name]],2,FALSE)),"",VLOOKUP(N486,Table1[[ID]:[Last Name]],2,FALSE))</f>
        <v/>
      </c>
      <c r="P486" s="24" t="str">
        <f>IF(ISNA(VLOOKUP(N486,Table1[[ID]:[Email2]],3,FALSE)),"",VLOOKUP(N486,Table1[[ID]:[Email2]],3,FALSE))</f>
        <v/>
      </c>
    </row>
    <row r="487" spans="1:16" x14ac:dyDescent="0.25">
      <c r="B487" s="17"/>
    </row>
    <row r="488" spans="1:16" x14ac:dyDescent="0.25">
      <c r="A488" t="str">
        <f t="shared" ref="A488:A493" si="660">$A$6</f>
        <v>Sunday April 10th</v>
      </c>
      <c r="B488" s="16" t="str">
        <f t="shared" ref="B488:B493" si="661">$B$453</f>
        <v>2pm - 2:20pm</v>
      </c>
      <c r="D488" s="38"/>
      <c r="E488" s="3" t="str">
        <f>IF(ISNA(VLOOKUP(D488,'Project Information'!$A$2:$K$59,2,FALSE)),"",VLOOKUP(D488,'Project Information'!$A$2:$K$59,2,FALSE))</f>
        <v/>
      </c>
      <c r="F488" s="3" t="str">
        <f>IF(ISNA(VLOOKUP(D488,'Project Information'!$A$2:$K$59,3,FALSE)),"",VLOOKUP(D488,'Project Information'!$A$2:$K$59,3,FALSE))</f>
        <v/>
      </c>
      <c r="G488" s="3" t="str">
        <f>IF(ISNA(VLOOKUP(D488,'Project Information'!$A$2:$K$59,4,FALSE)),"",VLOOKUP(D488,'Project Information'!$A$2:$K$59,4,FALSE))</f>
        <v/>
      </c>
      <c r="H488" s="3" t="str">
        <f>IF(ISNA(VLOOKUP(D488,'Project Information'!$A$2:$K$59,6,FALSE)),"",VLOOKUP(D488,'Project Information'!$A$2:$K$59,6,FALSE))</f>
        <v/>
      </c>
      <c r="I488" s="3" t="str">
        <f>IF(ISNA(VLOOKUP(D488,'Project Information'!$A$2:$K$59,7,FALSE)),"",VLOOKUP(D488,'Project Information'!$A$2:$K$59,7,FALSE))</f>
        <v/>
      </c>
      <c r="J488" s="3" t="str">
        <f>IF(ISNA(VLOOKUP(D488,'Project Information'!$A$2:$K$59,8,FALSE)),"",VLOOKUP(D488,'Project Information'!$A$2:$K$59,8,FALSE))</f>
        <v/>
      </c>
      <c r="K488" s="21" t="str">
        <f>IF(ISNA(VLOOKUP(D488,'Project Information'!$A$2:$K$59,10,FALSE)),"",VLOOKUP(D488,'Project Information'!$A$2:$K$59,10,FALSE))</f>
        <v/>
      </c>
      <c r="L488" s="3" t="str">
        <f>IF(ISNA(VLOOKUP(D488,'Project Information'!$A$2:$K$59,11,FALSE)),"",VLOOKUP(D488,'Project Information'!$A$2:$K$59,11,FALSE))</f>
        <v/>
      </c>
      <c r="M488" s="3"/>
      <c r="N488" s="39"/>
      <c r="O488" s="10" t="str">
        <f>IF(ISNA(VLOOKUP(N488,Table1[[ID]:[Last Name]],2,FALSE)),"",VLOOKUP(N488,Table1[[ID]:[Last Name]],2,FALSE))</f>
        <v/>
      </c>
      <c r="P488" s="23" t="str">
        <f>IF(ISNA(VLOOKUP(N488,Table1[[ID]:[Email2]],3,FALSE)),"",VLOOKUP(N488,Table1[[ID]:[Email2]],3,FALSE))</f>
        <v/>
      </c>
    </row>
    <row r="489" spans="1:16" x14ac:dyDescent="0.25">
      <c r="A489" t="str">
        <f t="shared" si="660"/>
        <v>Sunday April 10th</v>
      </c>
      <c r="B489" s="16" t="str">
        <f t="shared" si="661"/>
        <v>2pm - 2:20pm</v>
      </c>
      <c r="D489" s="4">
        <f>D488</f>
        <v>0</v>
      </c>
      <c r="E489" t="str">
        <f>E488</f>
        <v/>
      </c>
      <c r="F489" t="str">
        <f t="shared" ref="F489:F492" si="662">F488</f>
        <v/>
      </c>
      <c r="G489" t="str">
        <f t="shared" ref="G489:G492" si="663">G488</f>
        <v/>
      </c>
      <c r="H489" t="str">
        <f t="shared" ref="H489:H492" si="664">H488</f>
        <v/>
      </c>
      <c r="I489" t="str">
        <f t="shared" ref="I489:I492" si="665">I488</f>
        <v/>
      </c>
      <c r="J489" t="str">
        <f t="shared" ref="J489:J492" si="666">J488</f>
        <v/>
      </c>
      <c r="K489" t="str">
        <f t="shared" ref="K489:K492" si="667">K488</f>
        <v/>
      </c>
      <c r="L489" t="str">
        <f t="shared" ref="L489:L492" si="668">L488</f>
        <v/>
      </c>
      <c r="N489" s="40"/>
      <c r="O489" s="12" t="str">
        <f>IF(ISNA(VLOOKUP(N489,Table1[[ID]:[Last Name]],2,FALSE)),"",VLOOKUP(N489,Table1[[ID]:[Last Name]],2,FALSE))</f>
        <v/>
      </c>
      <c r="P489" s="22" t="str">
        <f>IF(ISNA(VLOOKUP(N489,Table1[[ID]:[Email2]],3,FALSE)),"",VLOOKUP(N489,Table1[[ID]:[Email2]],3,FALSE))</f>
        <v/>
      </c>
    </row>
    <row r="490" spans="1:16" x14ac:dyDescent="0.25">
      <c r="A490" t="str">
        <f t="shared" si="660"/>
        <v>Sunday April 10th</v>
      </c>
      <c r="B490" s="16" t="str">
        <f t="shared" si="661"/>
        <v>2pm - 2:20pm</v>
      </c>
      <c r="D490" s="4">
        <f t="shared" ref="D490:D492" si="669">D489</f>
        <v>0</v>
      </c>
      <c r="E490" t="str">
        <f t="shared" ref="E490:E492" si="670">E489</f>
        <v/>
      </c>
      <c r="F490" t="str">
        <f t="shared" si="662"/>
        <v/>
      </c>
      <c r="G490" t="str">
        <f t="shared" si="663"/>
        <v/>
      </c>
      <c r="H490" t="str">
        <f t="shared" si="664"/>
        <v/>
      </c>
      <c r="I490" t="str">
        <f t="shared" si="665"/>
        <v/>
      </c>
      <c r="J490" t="str">
        <f t="shared" si="666"/>
        <v/>
      </c>
      <c r="K490" t="str">
        <f t="shared" si="667"/>
        <v/>
      </c>
      <c r="L490" t="str">
        <f t="shared" si="668"/>
        <v/>
      </c>
      <c r="N490" s="40"/>
      <c r="O490" s="12" t="str">
        <f>IF(ISNA(VLOOKUP(N490,Table1[[ID]:[Last Name]],2,FALSE)),"",VLOOKUP(N490,Table1[[ID]:[Last Name]],2,FALSE))</f>
        <v/>
      </c>
      <c r="P490" s="22" t="str">
        <f>IF(ISNA(VLOOKUP(N490,Table1[[ID]:[Email2]],3,FALSE)),"",VLOOKUP(N490,Table1[[ID]:[Email2]],3,FALSE))</f>
        <v/>
      </c>
    </row>
    <row r="491" spans="1:16" x14ac:dyDescent="0.25">
      <c r="A491" t="str">
        <f t="shared" si="660"/>
        <v>Sunday April 10th</v>
      </c>
      <c r="B491" s="16" t="str">
        <f t="shared" si="661"/>
        <v>2pm - 2:20pm</v>
      </c>
      <c r="D491" s="4">
        <f t="shared" si="669"/>
        <v>0</v>
      </c>
      <c r="E491" t="str">
        <f t="shared" si="670"/>
        <v/>
      </c>
      <c r="F491" t="str">
        <f t="shared" si="662"/>
        <v/>
      </c>
      <c r="G491" t="str">
        <f t="shared" si="663"/>
        <v/>
      </c>
      <c r="H491" t="str">
        <f t="shared" si="664"/>
        <v/>
      </c>
      <c r="I491" t="str">
        <f t="shared" si="665"/>
        <v/>
      </c>
      <c r="J491" t="str">
        <f t="shared" si="666"/>
        <v/>
      </c>
      <c r="K491" t="str">
        <f t="shared" si="667"/>
        <v/>
      </c>
      <c r="L491" t="str">
        <f t="shared" si="668"/>
        <v/>
      </c>
      <c r="N491" s="40"/>
      <c r="O491" s="12" t="str">
        <f>IF(ISNA(VLOOKUP(N491,Table1[[ID]:[Last Name]],2,FALSE)),"",VLOOKUP(N491,Table1[[ID]:[Last Name]],2,FALSE))</f>
        <v/>
      </c>
      <c r="P491" s="22" t="str">
        <f>IF(ISNA(VLOOKUP(N491,Table1[[ID]:[Email2]],3,FALSE)),"",VLOOKUP(N491,Table1[[ID]:[Email2]],3,FALSE))</f>
        <v/>
      </c>
    </row>
    <row r="492" spans="1:16" x14ac:dyDescent="0.25">
      <c r="A492" t="str">
        <f t="shared" si="660"/>
        <v>Sunday April 10th</v>
      </c>
      <c r="B492" s="16" t="str">
        <f t="shared" si="661"/>
        <v>2pm - 2:20pm</v>
      </c>
      <c r="D492" s="4">
        <f t="shared" si="669"/>
        <v>0</v>
      </c>
      <c r="E492" t="str">
        <f t="shared" si="670"/>
        <v/>
      </c>
      <c r="F492" t="str">
        <f t="shared" si="662"/>
        <v/>
      </c>
      <c r="G492" t="str">
        <f t="shared" si="663"/>
        <v/>
      </c>
      <c r="H492" t="str">
        <f t="shared" si="664"/>
        <v/>
      </c>
      <c r="I492" t="str">
        <f t="shared" si="665"/>
        <v/>
      </c>
      <c r="J492" t="str">
        <f t="shared" si="666"/>
        <v/>
      </c>
      <c r="K492" t="str">
        <f t="shared" si="667"/>
        <v/>
      </c>
      <c r="L492" t="str">
        <f t="shared" si="668"/>
        <v/>
      </c>
      <c r="N492" s="40"/>
      <c r="O492" s="12" t="str">
        <f>IF(ISNA(VLOOKUP(N492,Table1[[ID]:[Last Name]],2,FALSE)),"",VLOOKUP(N492,Table1[[ID]:[Last Name]],2,FALSE))</f>
        <v/>
      </c>
      <c r="P492" s="22" t="str">
        <f>IF(ISNA(VLOOKUP(N492,Table1[[ID]:[Email2]],3,FALSE)),"",VLOOKUP(N492,Table1[[ID]:[Email2]],3,FALSE))</f>
        <v/>
      </c>
    </row>
    <row r="493" spans="1:16" x14ac:dyDescent="0.25">
      <c r="A493" t="str">
        <f t="shared" si="660"/>
        <v>Sunday April 10th</v>
      </c>
      <c r="B493" s="16" t="str">
        <f t="shared" si="661"/>
        <v>2pm - 2:20pm</v>
      </c>
      <c r="D493" s="5">
        <f>D488</f>
        <v>0</v>
      </c>
      <c r="E493" s="6" t="str">
        <f>E488</f>
        <v/>
      </c>
      <c r="F493" s="6" t="str">
        <f t="shared" ref="F493:L493" si="671">F488</f>
        <v/>
      </c>
      <c r="G493" s="6" t="str">
        <f t="shared" si="671"/>
        <v/>
      </c>
      <c r="H493" s="6" t="str">
        <f t="shared" si="671"/>
        <v/>
      </c>
      <c r="I493" s="6" t="str">
        <f t="shared" si="671"/>
        <v/>
      </c>
      <c r="J493" s="6" t="str">
        <f t="shared" si="671"/>
        <v/>
      </c>
      <c r="K493" s="6" t="str">
        <f t="shared" si="671"/>
        <v/>
      </c>
      <c r="L493" s="6" t="str">
        <f t="shared" si="671"/>
        <v/>
      </c>
      <c r="M493" s="6"/>
      <c r="N493" s="41"/>
      <c r="O493" s="11" t="str">
        <f>IF(ISNA(VLOOKUP(N493,Table1[[ID]:[Last Name]],2,FALSE)),"",VLOOKUP(N493,Table1[[ID]:[Last Name]],2,FALSE))</f>
        <v/>
      </c>
      <c r="P493" s="24" t="str">
        <f>IF(ISNA(VLOOKUP(N493,Table1[[ID]:[Email2]],3,FALSE)),"",VLOOKUP(N493,Table1[[ID]:[Email2]],3,FALSE))</f>
        <v/>
      </c>
    </row>
    <row r="495" spans="1:16" s="14" customFormat="1" ht="4.5" customHeight="1" x14ac:dyDescent="0.25"/>
    <row r="497" spans="1:16" x14ac:dyDescent="0.25">
      <c r="A497" t="str">
        <f t="shared" ref="A497:A502" si="672">$A$6</f>
        <v>Sunday April 10th</v>
      </c>
      <c r="B497" s="19" t="s">
        <v>31</v>
      </c>
      <c r="D497" s="38">
        <v>56</v>
      </c>
      <c r="E497" s="3" t="str">
        <f>IF(ISNA(VLOOKUP(D497,'Project Information'!$A$2:$K$59,2,FALSE)),"",VLOOKUP(D497,'Project Information'!$A$2:$K$59,2,FALSE))</f>
        <v/>
      </c>
      <c r="F497" s="3" t="str">
        <f>IF(ISNA(VLOOKUP(D497,'Project Information'!$A$2:$K$59,3,FALSE)),"",VLOOKUP(D497,'Project Information'!$A$2:$K$59,3,FALSE))</f>
        <v/>
      </c>
      <c r="G497" s="3" t="str">
        <f>IF(ISNA(VLOOKUP(D497,'Project Information'!$A$2:$K$59,4,FALSE)),"",VLOOKUP(D497,'Project Information'!$A$2:$K$59,4,FALSE))</f>
        <v/>
      </c>
      <c r="H497" s="3" t="str">
        <f>IF(ISNA(VLOOKUP(D497,'Project Information'!$A$2:$K$59,6,FALSE)),"",VLOOKUP(D497,'Project Information'!$A$2:$K$59,6,FALSE))</f>
        <v/>
      </c>
      <c r="I497" s="3" t="str">
        <f>IF(ISNA(VLOOKUP(D497,'Project Information'!$A$2:$K$59,7,FALSE)),"",VLOOKUP(D497,'Project Information'!$A$2:$K$59,7,FALSE))</f>
        <v/>
      </c>
      <c r="J497" s="3" t="str">
        <f>IF(ISNA(VLOOKUP(D497,'Project Information'!$A$2:$K$59,8,FALSE)),"",VLOOKUP(D497,'Project Information'!$A$2:$K$59,8,FALSE))</f>
        <v/>
      </c>
      <c r="K497" s="21" t="str">
        <f>IF(ISNA(VLOOKUP(D497,'Project Information'!$A$2:$K$59,10,FALSE)),"",VLOOKUP(D497,'Project Information'!$A$2:$K$59,10,FALSE))</f>
        <v/>
      </c>
      <c r="L497" s="3" t="str">
        <f>IF(ISNA(VLOOKUP(D497,'Project Information'!$A$2:$K$59,11,FALSE)),"",VLOOKUP(D497,'Project Information'!$A$2:$K$59,11,FALSE))</f>
        <v/>
      </c>
      <c r="M497" s="3"/>
      <c r="N497" s="39"/>
      <c r="O497" s="10" t="str">
        <f>IF(ISNA(VLOOKUP(N497,Table1[[ID]:[Last Name]],2,FALSE)),"",VLOOKUP(N497,Table1[[ID]:[Last Name]],2,FALSE))</f>
        <v/>
      </c>
      <c r="P497" s="23" t="str">
        <f>IF(ISNA(VLOOKUP(N497,Table1[[ID]:[Email2]],3,FALSE)),"",VLOOKUP(N497,Table1[[ID]:[Email2]],3,FALSE))</f>
        <v/>
      </c>
    </row>
    <row r="498" spans="1:16" x14ac:dyDescent="0.25">
      <c r="A498" t="str">
        <f t="shared" si="672"/>
        <v>Sunday April 10th</v>
      </c>
      <c r="B498" s="19" t="str">
        <f>$B$497</f>
        <v>2:20pm - 2:40pm</v>
      </c>
      <c r="D498" s="4">
        <f>D497</f>
        <v>56</v>
      </c>
      <c r="E498" t="str">
        <f>E497</f>
        <v/>
      </c>
      <c r="F498" t="str">
        <f t="shared" ref="F498:F501" si="673">F497</f>
        <v/>
      </c>
      <c r="G498" t="str">
        <f t="shared" ref="G498:G501" si="674">G497</f>
        <v/>
      </c>
      <c r="H498" t="str">
        <f t="shared" ref="H498:H501" si="675">H497</f>
        <v/>
      </c>
      <c r="I498" t="str">
        <f t="shared" ref="I498:I501" si="676">I497</f>
        <v/>
      </c>
      <c r="J498" t="str">
        <f t="shared" ref="J498:J501" si="677">J497</f>
        <v/>
      </c>
      <c r="K498" t="str">
        <f t="shared" ref="K498:K501" si="678">K497</f>
        <v/>
      </c>
      <c r="L498" t="str">
        <f t="shared" ref="L498:L501" si="679">L497</f>
        <v/>
      </c>
      <c r="N498" s="40"/>
      <c r="O498" s="12" t="str">
        <f>IF(ISNA(VLOOKUP(N498,Table1[[ID]:[Last Name]],2,FALSE)),"",VLOOKUP(N498,Table1[[ID]:[Last Name]],2,FALSE))</f>
        <v/>
      </c>
      <c r="P498" s="22" t="str">
        <f>IF(ISNA(VLOOKUP(N498,Table1[[ID]:[Email2]],3,FALSE)),"",VLOOKUP(N498,Table1[[ID]:[Email2]],3,FALSE))</f>
        <v/>
      </c>
    </row>
    <row r="499" spans="1:16" x14ac:dyDescent="0.25">
      <c r="A499" t="str">
        <f t="shared" si="672"/>
        <v>Sunday April 10th</v>
      </c>
      <c r="B499" s="19" t="str">
        <f t="shared" ref="B499:B501" si="680">$B$497</f>
        <v>2:20pm - 2:40pm</v>
      </c>
      <c r="D499" s="4">
        <f t="shared" ref="D499:D501" si="681">D498</f>
        <v>56</v>
      </c>
      <c r="E499" t="str">
        <f t="shared" ref="E499:E501" si="682">E498</f>
        <v/>
      </c>
      <c r="F499" t="str">
        <f t="shared" si="673"/>
        <v/>
      </c>
      <c r="G499" t="str">
        <f t="shared" si="674"/>
        <v/>
      </c>
      <c r="H499" t="str">
        <f t="shared" si="675"/>
        <v/>
      </c>
      <c r="I499" t="str">
        <f t="shared" si="676"/>
        <v/>
      </c>
      <c r="J499" t="str">
        <f t="shared" si="677"/>
        <v/>
      </c>
      <c r="K499" t="str">
        <f t="shared" si="678"/>
        <v/>
      </c>
      <c r="L499" t="str">
        <f t="shared" si="679"/>
        <v/>
      </c>
      <c r="N499" s="40"/>
      <c r="O499" s="12" t="str">
        <f>IF(ISNA(VLOOKUP(N499,Table1[[ID]:[Last Name]],2,FALSE)),"",VLOOKUP(N499,Table1[[ID]:[Last Name]],2,FALSE))</f>
        <v/>
      </c>
      <c r="P499" s="22" t="str">
        <f>IF(ISNA(VLOOKUP(N499,Table1[[ID]:[Email2]],3,FALSE)),"",VLOOKUP(N499,Table1[[ID]:[Email2]],3,FALSE))</f>
        <v/>
      </c>
    </row>
    <row r="500" spans="1:16" x14ac:dyDescent="0.25">
      <c r="A500" t="str">
        <f t="shared" si="672"/>
        <v>Sunday April 10th</v>
      </c>
      <c r="B500" s="19" t="str">
        <f t="shared" si="680"/>
        <v>2:20pm - 2:40pm</v>
      </c>
      <c r="D500" s="4">
        <f t="shared" si="681"/>
        <v>56</v>
      </c>
      <c r="E500" t="str">
        <f t="shared" si="682"/>
        <v/>
      </c>
      <c r="F500" t="str">
        <f t="shared" si="673"/>
        <v/>
      </c>
      <c r="G500" t="str">
        <f t="shared" si="674"/>
        <v/>
      </c>
      <c r="H500" t="str">
        <f t="shared" si="675"/>
        <v/>
      </c>
      <c r="I500" t="str">
        <f t="shared" si="676"/>
        <v/>
      </c>
      <c r="J500" t="str">
        <f t="shared" si="677"/>
        <v/>
      </c>
      <c r="K500" t="str">
        <f t="shared" si="678"/>
        <v/>
      </c>
      <c r="L500" t="str">
        <f t="shared" si="679"/>
        <v/>
      </c>
      <c r="N500" s="40"/>
      <c r="O500" s="12" t="str">
        <f>IF(ISNA(VLOOKUP(N500,Table1[[ID]:[Last Name]],2,FALSE)),"",VLOOKUP(N500,Table1[[ID]:[Last Name]],2,FALSE))</f>
        <v/>
      </c>
      <c r="P500" s="22" t="str">
        <f>IF(ISNA(VLOOKUP(N500,Table1[[ID]:[Email2]],3,FALSE)),"",VLOOKUP(N500,Table1[[ID]:[Email2]],3,FALSE))</f>
        <v/>
      </c>
    </row>
    <row r="501" spans="1:16" x14ac:dyDescent="0.25">
      <c r="A501" t="str">
        <f t="shared" si="672"/>
        <v>Sunday April 10th</v>
      </c>
      <c r="B501" s="19" t="str">
        <f t="shared" si="680"/>
        <v>2:20pm - 2:40pm</v>
      </c>
      <c r="D501" s="4">
        <f t="shared" si="681"/>
        <v>56</v>
      </c>
      <c r="E501" t="str">
        <f t="shared" si="682"/>
        <v/>
      </c>
      <c r="F501" t="str">
        <f t="shared" si="673"/>
        <v/>
      </c>
      <c r="G501" t="str">
        <f t="shared" si="674"/>
        <v/>
      </c>
      <c r="H501" t="str">
        <f t="shared" si="675"/>
        <v/>
      </c>
      <c r="I501" t="str">
        <f t="shared" si="676"/>
        <v/>
      </c>
      <c r="J501" t="str">
        <f t="shared" si="677"/>
        <v/>
      </c>
      <c r="K501" t="str">
        <f t="shared" si="678"/>
        <v/>
      </c>
      <c r="L501" t="str">
        <f t="shared" si="679"/>
        <v/>
      </c>
      <c r="N501" s="40"/>
      <c r="O501" s="12" t="str">
        <f>IF(ISNA(VLOOKUP(N501,Table1[[ID]:[Last Name]],2,FALSE)),"",VLOOKUP(N501,Table1[[ID]:[Last Name]],2,FALSE))</f>
        <v/>
      </c>
      <c r="P501" s="22" t="str">
        <f>IF(ISNA(VLOOKUP(N501,Table1[[ID]:[Email2]],3,FALSE)),"",VLOOKUP(N501,Table1[[ID]:[Email2]],3,FALSE))</f>
        <v/>
      </c>
    </row>
    <row r="502" spans="1:16" x14ac:dyDescent="0.25">
      <c r="A502" t="str">
        <f t="shared" si="672"/>
        <v>Sunday April 10th</v>
      </c>
      <c r="B502" s="19" t="str">
        <f>$B$497</f>
        <v>2:20pm - 2:40pm</v>
      </c>
      <c r="D502" s="5">
        <f>D497</f>
        <v>56</v>
      </c>
      <c r="E502" s="6" t="str">
        <f>E497</f>
        <v/>
      </c>
      <c r="F502" s="6" t="str">
        <f t="shared" ref="F502:L502" si="683">F497</f>
        <v/>
      </c>
      <c r="G502" s="6" t="str">
        <f t="shared" si="683"/>
        <v/>
      </c>
      <c r="H502" s="6" t="str">
        <f t="shared" si="683"/>
        <v/>
      </c>
      <c r="I502" s="6" t="str">
        <f t="shared" si="683"/>
        <v/>
      </c>
      <c r="J502" s="6" t="str">
        <f t="shared" si="683"/>
        <v/>
      </c>
      <c r="K502" s="6" t="str">
        <f t="shared" si="683"/>
        <v/>
      </c>
      <c r="L502" s="6" t="str">
        <f t="shared" si="683"/>
        <v/>
      </c>
      <c r="M502" s="6"/>
      <c r="N502" s="41"/>
      <c r="O502" s="11" t="str">
        <f>IF(ISNA(VLOOKUP(N502,Table1[[ID]:[Last Name]],2,FALSE)),"",VLOOKUP(N502,Table1[[ID]:[Last Name]],2,FALSE))</f>
        <v/>
      </c>
      <c r="P502" s="24" t="str">
        <f>IF(ISNA(VLOOKUP(N502,Table1[[ID]:[Email2]],3,FALSE)),"",VLOOKUP(N502,Table1[[ID]:[Email2]],3,FALSE))</f>
        <v/>
      </c>
    </row>
    <row r="503" spans="1:16" x14ac:dyDescent="0.25">
      <c r="B503" s="17"/>
    </row>
    <row r="504" spans="1:16" x14ac:dyDescent="0.25">
      <c r="A504" t="str">
        <f t="shared" ref="A504:A509" si="684">$A$6</f>
        <v>Sunday April 10th</v>
      </c>
      <c r="B504" s="19" t="str">
        <f t="shared" ref="B504:B509" si="685">$B$497</f>
        <v>2:20pm - 2:40pm</v>
      </c>
      <c r="D504" s="38">
        <v>57</v>
      </c>
      <c r="E504" s="3" t="str">
        <f>IF(ISNA(VLOOKUP(D504,'Project Information'!$A$2:$K$59,2,FALSE)),"",VLOOKUP(D504,'Project Information'!$A$2:$K$59,2,FALSE))</f>
        <v/>
      </c>
      <c r="F504" s="3" t="str">
        <f>IF(ISNA(VLOOKUP(D504,'Project Information'!$A$2:$K$59,3,FALSE)),"",VLOOKUP(D504,'Project Information'!$A$2:$K$59,3,FALSE))</f>
        <v/>
      </c>
      <c r="G504" s="3" t="str">
        <f>IF(ISNA(VLOOKUP(D504,'Project Information'!$A$2:$K$59,4,FALSE)),"",VLOOKUP(D504,'Project Information'!$A$2:$K$59,4,FALSE))</f>
        <v/>
      </c>
      <c r="H504" s="3" t="str">
        <f>IF(ISNA(VLOOKUP(D504,'Project Information'!$A$2:$K$59,6,FALSE)),"",VLOOKUP(D504,'Project Information'!$A$2:$K$59,6,FALSE))</f>
        <v/>
      </c>
      <c r="I504" s="3" t="str">
        <f>IF(ISNA(VLOOKUP(D504,'Project Information'!$A$2:$K$59,7,FALSE)),"",VLOOKUP(D504,'Project Information'!$A$2:$K$59,7,FALSE))</f>
        <v/>
      </c>
      <c r="J504" s="3" t="str">
        <f>IF(ISNA(VLOOKUP(D504,'Project Information'!$A$2:$K$59,8,FALSE)),"",VLOOKUP(D504,'Project Information'!$A$2:$K$59,8,FALSE))</f>
        <v/>
      </c>
      <c r="K504" s="21" t="str">
        <f>IF(ISNA(VLOOKUP(D504,'Project Information'!$A$2:$K$59,10,FALSE)),"",VLOOKUP(D504,'Project Information'!$A$2:$K$59,10,FALSE))</f>
        <v/>
      </c>
      <c r="L504" s="3" t="str">
        <f>IF(ISNA(VLOOKUP(D504,'Project Information'!$A$2:$K$59,11,FALSE)),"",VLOOKUP(D504,'Project Information'!$A$2:$K$59,11,FALSE))</f>
        <v/>
      </c>
      <c r="M504" s="3"/>
      <c r="N504" s="39"/>
      <c r="O504" s="10" t="str">
        <f>IF(ISNA(VLOOKUP(N504,Table1[[ID]:[Last Name]],2,FALSE)),"",VLOOKUP(N504,Table1[[ID]:[Last Name]],2,FALSE))</f>
        <v/>
      </c>
      <c r="P504" s="23" t="str">
        <f>IF(ISNA(VLOOKUP(N504,Table1[[ID]:[Email2]],3,FALSE)),"",VLOOKUP(N504,Table1[[ID]:[Email2]],3,FALSE))</f>
        <v/>
      </c>
    </row>
    <row r="505" spans="1:16" x14ac:dyDescent="0.25">
      <c r="A505" t="str">
        <f t="shared" si="684"/>
        <v>Sunday April 10th</v>
      </c>
      <c r="B505" s="19" t="str">
        <f t="shared" si="685"/>
        <v>2:20pm - 2:40pm</v>
      </c>
      <c r="D505" s="4">
        <f>D504</f>
        <v>57</v>
      </c>
      <c r="E505" t="str">
        <f>E504</f>
        <v/>
      </c>
      <c r="F505" t="str">
        <f t="shared" ref="F505:F508" si="686">F504</f>
        <v/>
      </c>
      <c r="G505" t="str">
        <f t="shared" ref="G505:G508" si="687">G504</f>
        <v/>
      </c>
      <c r="H505" t="str">
        <f t="shared" ref="H505:H508" si="688">H504</f>
        <v/>
      </c>
      <c r="I505" t="str">
        <f t="shared" ref="I505:I508" si="689">I504</f>
        <v/>
      </c>
      <c r="J505" t="str">
        <f t="shared" ref="J505:J508" si="690">J504</f>
        <v/>
      </c>
      <c r="K505" t="str">
        <f t="shared" ref="K505:K508" si="691">K504</f>
        <v/>
      </c>
      <c r="L505" t="str">
        <f t="shared" ref="L505:L508" si="692">L504</f>
        <v/>
      </c>
      <c r="N505" s="40"/>
      <c r="O505" s="12" t="str">
        <f>IF(ISNA(VLOOKUP(N505,Table1[[ID]:[Last Name]],2,FALSE)),"",VLOOKUP(N505,Table1[[ID]:[Last Name]],2,FALSE))</f>
        <v/>
      </c>
      <c r="P505" s="22" t="str">
        <f>IF(ISNA(VLOOKUP(N505,Table1[[ID]:[Email2]],3,FALSE)),"",VLOOKUP(N505,Table1[[ID]:[Email2]],3,FALSE))</f>
        <v/>
      </c>
    </row>
    <row r="506" spans="1:16" x14ac:dyDescent="0.25">
      <c r="A506" t="str">
        <f t="shared" si="684"/>
        <v>Sunday April 10th</v>
      </c>
      <c r="B506" s="19" t="str">
        <f t="shared" si="685"/>
        <v>2:20pm - 2:40pm</v>
      </c>
      <c r="D506" s="4">
        <f t="shared" ref="D506:D508" si="693">D505</f>
        <v>57</v>
      </c>
      <c r="E506" t="str">
        <f t="shared" ref="E506:E508" si="694">E505</f>
        <v/>
      </c>
      <c r="F506" t="str">
        <f t="shared" si="686"/>
        <v/>
      </c>
      <c r="G506" t="str">
        <f t="shared" si="687"/>
        <v/>
      </c>
      <c r="H506" t="str">
        <f t="shared" si="688"/>
        <v/>
      </c>
      <c r="I506" t="str">
        <f t="shared" si="689"/>
        <v/>
      </c>
      <c r="J506" t="str">
        <f t="shared" si="690"/>
        <v/>
      </c>
      <c r="K506" t="str">
        <f t="shared" si="691"/>
        <v/>
      </c>
      <c r="L506" t="str">
        <f t="shared" si="692"/>
        <v/>
      </c>
      <c r="N506" s="40"/>
      <c r="O506" s="12" t="str">
        <f>IF(ISNA(VLOOKUP(N506,Table1[[ID]:[Last Name]],2,FALSE)),"",VLOOKUP(N506,Table1[[ID]:[Last Name]],2,FALSE))</f>
        <v/>
      </c>
      <c r="P506" s="22" t="str">
        <f>IF(ISNA(VLOOKUP(N506,Table1[[ID]:[Email2]],3,FALSE)),"",VLOOKUP(N506,Table1[[ID]:[Email2]],3,FALSE))</f>
        <v/>
      </c>
    </row>
    <row r="507" spans="1:16" x14ac:dyDescent="0.25">
      <c r="A507" t="str">
        <f t="shared" si="684"/>
        <v>Sunday April 10th</v>
      </c>
      <c r="B507" s="19" t="str">
        <f t="shared" si="685"/>
        <v>2:20pm - 2:40pm</v>
      </c>
      <c r="D507" s="4">
        <f t="shared" si="693"/>
        <v>57</v>
      </c>
      <c r="E507" t="str">
        <f t="shared" si="694"/>
        <v/>
      </c>
      <c r="F507" t="str">
        <f t="shared" si="686"/>
        <v/>
      </c>
      <c r="G507" t="str">
        <f t="shared" si="687"/>
        <v/>
      </c>
      <c r="H507" t="str">
        <f t="shared" si="688"/>
        <v/>
      </c>
      <c r="I507" t="str">
        <f t="shared" si="689"/>
        <v/>
      </c>
      <c r="J507" t="str">
        <f t="shared" si="690"/>
        <v/>
      </c>
      <c r="K507" t="str">
        <f t="shared" si="691"/>
        <v/>
      </c>
      <c r="L507" t="str">
        <f t="shared" si="692"/>
        <v/>
      </c>
      <c r="N507" s="40"/>
      <c r="O507" s="12" t="str">
        <f>IF(ISNA(VLOOKUP(N507,Table1[[ID]:[Last Name]],2,FALSE)),"",VLOOKUP(N507,Table1[[ID]:[Last Name]],2,FALSE))</f>
        <v/>
      </c>
      <c r="P507" s="22" t="str">
        <f>IF(ISNA(VLOOKUP(N507,Table1[[ID]:[Email2]],3,FALSE)),"",VLOOKUP(N507,Table1[[ID]:[Email2]],3,FALSE))</f>
        <v/>
      </c>
    </row>
    <row r="508" spans="1:16" x14ac:dyDescent="0.25">
      <c r="A508" t="str">
        <f t="shared" si="684"/>
        <v>Sunday April 10th</v>
      </c>
      <c r="B508" s="19" t="str">
        <f t="shared" si="685"/>
        <v>2:20pm - 2:40pm</v>
      </c>
      <c r="D508" s="4">
        <f t="shared" si="693"/>
        <v>57</v>
      </c>
      <c r="E508" t="str">
        <f t="shared" si="694"/>
        <v/>
      </c>
      <c r="F508" t="str">
        <f t="shared" si="686"/>
        <v/>
      </c>
      <c r="G508" t="str">
        <f t="shared" si="687"/>
        <v/>
      </c>
      <c r="H508" t="str">
        <f t="shared" si="688"/>
        <v/>
      </c>
      <c r="I508" t="str">
        <f t="shared" si="689"/>
        <v/>
      </c>
      <c r="J508" t="str">
        <f t="shared" si="690"/>
        <v/>
      </c>
      <c r="K508" t="str">
        <f t="shared" si="691"/>
        <v/>
      </c>
      <c r="L508" t="str">
        <f t="shared" si="692"/>
        <v/>
      </c>
      <c r="N508" s="40"/>
      <c r="O508" s="12" t="str">
        <f>IF(ISNA(VLOOKUP(N508,Table1[[ID]:[Last Name]],2,FALSE)),"",VLOOKUP(N508,Table1[[ID]:[Last Name]],2,FALSE))</f>
        <v/>
      </c>
      <c r="P508" s="22" t="str">
        <f>IF(ISNA(VLOOKUP(N508,Table1[[ID]:[Email2]],3,FALSE)),"",VLOOKUP(N508,Table1[[ID]:[Email2]],3,FALSE))</f>
        <v/>
      </c>
    </row>
    <row r="509" spans="1:16" x14ac:dyDescent="0.25">
      <c r="A509" t="str">
        <f t="shared" si="684"/>
        <v>Sunday April 10th</v>
      </c>
      <c r="B509" s="19" t="str">
        <f t="shared" si="685"/>
        <v>2:20pm - 2:40pm</v>
      </c>
      <c r="D509" s="5">
        <f>D504</f>
        <v>57</v>
      </c>
      <c r="E509" s="6" t="str">
        <f>E504</f>
        <v/>
      </c>
      <c r="F509" s="6" t="str">
        <f t="shared" ref="F509:L509" si="695">F504</f>
        <v/>
      </c>
      <c r="G509" s="6" t="str">
        <f t="shared" si="695"/>
        <v/>
      </c>
      <c r="H509" s="6" t="str">
        <f t="shared" si="695"/>
        <v/>
      </c>
      <c r="I509" s="6" t="str">
        <f t="shared" si="695"/>
        <v/>
      </c>
      <c r="J509" s="6" t="str">
        <f t="shared" si="695"/>
        <v/>
      </c>
      <c r="K509" s="6" t="str">
        <f t="shared" si="695"/>
        <v/>
      </c>
      <c r="L509" s="6" t="str">
        <f t="shared" si="695"/>
        <v/>
      </c>
      <c r="M509" s="6"/>
      <c r="N509" s="41"/>
      <c r="O509" s="11" t="str">
        <f>IF(ISNA(VLOOKUP(N509,Table1[[ID]:[Last Name]],2,FALSE)),"",VLOOKUP(N509,Table1[[ID]:[Last Name]],2,FALSE))</f>
        <v/>
      </c>
      <c r="P509" s="24" t="str">
        <f>IF(ISNA(VLOOKUP(N509,Table1[[ID]:[Email2]],3,FALSE)),"",VLOOKUP(N509,Table1[[ID]:[Email2]],3,FALSE))</f>
        <v/>
      </c>
    </row>
    <row r="510" spans="1:16" x14ac:dyDescent="0.25">
      <c r="B510" s="17"/>
    </row>
    <row r="511" spans="1:16" x14ac:dyDescent="0.25">
      <c r="A511" t="str">
        <f t="shared" ref="A511:A516" si="696">$A$6</f>
        <v>Sunday April 10th</v>
      </c>
      <c r="B511" s="19" t="str">
        <f t="shared" ref="B511:B516" si="697">$B$497</f>
        <v>2:20pm - 2:40pm</v>
      </c>
      <c r="D511" s="38">
        <v>61</v>
      </c>
      <c r="E511" s="3" t="str">
        <f>IF(ISNA(VLOOKUP(D511,'Project Information'!$A$2:$K$59,2,FALSE)),"",VLOOKUP(D511,'Project Information'!$A$2:$K$59,2,FALSE))</f>
        <v/>
      </c>
      <c r="F511" s="3" t="str">
        <f>IF(ISNA(VLOOKUP(D511,'Project Information'!$A$2:$K$59,3,FALSE)),"",VLOOKUP(D511,'Project Information'!$A$2:$K$59,3,FALSE))</f>
        <v/>
      </c>
      <c r="G511" s="3" t="str">
        <f>IF(ISNA(VLOOKUP(D511,'Project Information'!$A$2:$K$59,4,FALSE)),"",VLOOKUP(D511,'Project Information'!$A$2:$K$59,4,FALSE))</f>
        <v/>
      </c>
      <c r="H511" s="3" t="str">
        <f>IF(ISNA(VLOOKUP(D511,'Project Information'!$A$2:$K$59,6,FALSE)),"",VLOOKUP(D511,'Project Information'!$A$2:$K$59,6,FALSE))</f>
        <v/>
      </c>
      <c r="I511" s="3" t="str">
        <f>IF(ISNA(VLOOKUP(D511,'Project Information'!$A$2:$K$59,7,FALSE)),"",VLOOKUP(D511,'Project Information'!$A$2:$K$59,7,FALSE))</f>
        <v/>
      </c>
      <c r="J511" s="3" t="str">
        <f>IF(ISNA(VLOOKUP(D511,'Project Information'!$A$2:$K$59,8,FALSE)),"",VLOOKUP(D511,'Project Information'!$A$2:$K$59,8,FALSE))</f>
        <v/>
      </c>
      <c r="K511" s="21" t="str">
        <f>IF(ISNA(VLOOKUP(D511,'Project Information'!$A$2:$K$59,10,FALSE)),"",VLOOKUP(D511,'Project Information'!$A$2:$K$59,10,FALSE))</f>
        <v/>
      </c>
      <c r="L511" s="3" t="str">
        <f>IF(ISNA(VLOOKUP(D511,'Project Information'!$A$2:$K$59,11,FALSE)),"",VLOOKUP(D511,'Project Information'!$A$2:$K$59,11,FALSE))</f>
        <v/>
      </c>
      <c r="M511" s="3"/>
      <c r="N511" s="39"/>
      <c r="O511" s="10" t="str">
        <f>IF(ISNA(VLOOKUP(N511,Table1[[ID]:[Last Name]],2,FALSE)),"",VLOOKUP(N511,Table1[[ID]:[Last Name]],2,FALSE))</f>
        <v/>
      </c>
      <c r="P511" s="23" t="str">
        <f>IF(ISNA(VLOOKUP(N511,Table1[[ID]:[Email2]],3,FALSE)),"",VLOOKUP(N511,Table1[[ID]:[Email2]],3,FALSE))</f>
        <v/>
      </c>
    </row>
    <row r="512" spans="1:16" x14ac:dyDescent="0.25">
      <c r="A512" t="str">
        <f t="shared" si="696"/>
        <v>Sunday April 10th</v>
      </c>
      <c r="B512" s="19" t="str">
        <f t="shared" si="697"/>
        <v>2:20pm - 2:40pm</v>
      </c>
      <c r="D512" s="4">
        <f>D511</f>
        <v>61</v>
      </c>
      <c r="E512" t="str">
        <f>E511</f>
        <v/>
      </c>
      <c r="F512" t="str">
        <f t="shared" ref="F512:F515" si="698">F511</f>
        <v/>
      </c>
      <c r="G512" t="str">
        <f t="shared" ref="G512:G515" si="699">G511</f>
        <v/>
      </c>
      <c r="H512" t="str">
        <f t="shared" ref="H512:H515" si="700">H511</f>
        <v/>
      </c>
      <c r="I512" t="str">
        <f t="shared" ref="I512:I515" si="701">I511</f>
        <v/>
      </c>
      <c r="J512" t="str">
        <f t="shared" ref="J512:J515" si="702">J511</f>
        <v/>
      </c>
      <c r="K512" t="str">
        <f t="shared" ref="K512:K515" si="703">K511</f>
        <v/>
      </c>
      <c r="L512" t="str">
        <f t="shared" ref="L512:L515" si="704">L511</f>
        <v/>
      </c>
      <c r="N512" s="40"/>
      <c r="O512" s="12" t="str">
        <f>IF(ISNA(VLOOKUP(N512,Table1[[ID]:[Last Name]],2,FALSE)),"",VLOOKUP(N512,Table1[[ID]:[Last Name]],2,FALSE))</f>
        <v/>
      </c>
      <c r="P512" s="22" t="str">
        <f>IF(ISNA(VLOOKUP(N512,Table1[[ID]:[Email2]],3,FALSE)),"",VLOOKUP(N512,Table1[[ID]:[Email2]],3,FALSE))</f>
        <v/>
      </c>
    </row>
    <row r="513" spans="1:16" x14ac:dyDescent="0.25">
      <c r="A513" t="str">
        <f t="shared" si="696"/>
        <v>Sunday April 10th</v>
      </c>
      <c r="B513" s="19" t="str">
        <f t="shared" si="697"/>
        <v>2:20pm - 2:40pm</v>
      </c>
      <c r="D513" s="4">
        <f t="shared" ref="D513:D515" si="705">D512</f>
        <v>61</v>
      </c>
      <c r="E513" t="str">
        <f t="shared" ref="E513:E515" si="706">E512</f>
        <v/>
      </c>
      <c r="F513" t="str">
        <f t="shared" si="698"/>
        <v/>
      </c>
      <c r="G513" t="str">
        <f t="shared" si="699"/>
        <v/>
      </c>
      <c r="H513" t="str">
        <f t="shared" si="700"/>
        <v/>
      </c>
      <c r="I513" t="str">
        <f t="shared" si="701"/>
        <v/>
      </c>
      <c r="J513" t="str">
        <f t="shared" si="702"/>
        <v/>
      </c>
      <c r="K513" t="str">
        <f t="shared" si="703"/>
        <v/>
      </c>
      <c r="L513" t="str">
        <f t="shared" si="704"/>
        <v/>
      </c>
      <c r="N513" s="40"/>
      <c r="O513" s="12" t="str">
        <f>IF(ISNA(VLOOKUP(N513,Table1[[ID]:[Last Name]],2,FALSE)),"",VLOOKUP(N513,Table1[[ID]:[Last Name]],2,FALSE))</f>
        <v/>
      </c>
      <c r="P513" s="22" t="str">
        <f>IF(ISNA(VLOOKUP(N513,Table1[[ID]:[Email2]],3,FALSE)),"",VLOOKUP(N513,Table1[[ID]:[Email2]],3,FALSE))</f>
        <v/>
      </c>
    </row>
    <row r="514" spans="1:16" x14ac:dyDescent="0.25">
      <c r="A514" t="str">
        <f t="shared" si="696"/>
        <v>Sunday April 10th</v>
      </c>
      <c r="B514" s="19" t="str">
        <f t="shared" si="697"/>
        <v>2:20pm - 2:40pm</v>
      </c>
      <c r="D514" s="4">
        <f t="shared" si="705"/>
        <v>61</v>
      </c>
      <c r="E514" t="str">
        <f t="shared" si="706"/>
        <v/>
      </c>
      <c r="F514" t="str">
        <f t="shared" si="698"/>
        <v/>
      </c>
      <c r="G514" t="str">
        <f t="shared" si="699"/>
        <v/>
      </c>
      <c r="H514" t="str">
        <f t="shared" si="700"/>
        <v/>
      </c>
      <c r="I514" t="str">
        <f t="shared" si="701"/>
        <v/>
      </c>
      <c r="J514" t="str">
        <f t="shared" si="702"/>
        <v/>
      </c>
      <c r="K514" t="str">
        <f t="shared" si="703"/>
        <v/>
      </c>
      <c r="L514" t="str">
        <f t="shared" si="704"/>
        <v/>
      </c>
      <c r="N514" s="40"/>
      <c r="O514" s="12" t="str">
        <f>IF(ISNA(VLOOKUP(N514,Table1[[ID]:[Last Name]],2,FALSE)),"",VLOOKUP(N514,Table1[[ID]:[Last Name]],2,FALSE))</f>
        <v/>
      </c>
      <c r="P514" s="22" t="str">
        <f>IF(ISNA(VLOOKUP(N514,Table1[[ID]:[Email2]],3,FALSE)),"",VLOOKUP(N514,Table1[[ID]:[Email2]],3,FALSE))</f>
        <v/>
      </c>
    </row>
    <row r="515" spans="1:16" x14ac:dyDescent="0.25">
      <c r="A515" t="str">
        <f t="shared" si="696"/>
        <v>Sunday April 10th</v>
      </c>
      <c r="B515" s="19" t="str">
        <f t="shared" si="697"/>
        <v>2:20pm - 2:40pm</v>
      </c>
      <c r="D515" s="4">
        <f t="shared" si="705"/>
        <v>61</v>
      </c>
      <c r="E515" t="str">
        <f t="shared" si="706"/>
        <v/>
      </c>
      <c r="F515" t="str">
        <f t="shared" si="698"/>
        <v/>
      </c>
      <c r="G515" t="str">
        <f t="shared" si="699"/>
        <v/>
      </c>
      <c r="H515" t="str">
        <f t="shared" si="700"/>
        <v/>
      </c>
      <c r="I515" t="str">
        <f t="shared" si="701"/>
        <v/>
      </c>
      <c r="J515" t="str">
        <f t="shared" si="702"/>
        <v/>
      </c>
      <c r="K515" t="str">
        <f t="shared" si="703"/>
        <v/>
      </c>
      <c r="L515" t="str">
        <f t="shared" si="704"/>
        <v/>
      </c>
      <c r="N515" s="40"/>
      <c r="O515" s="12" t="str">
        <f>IF(ISNA(VLOOKUP(N515,Table1[[ID]:[Last Name]],2,FALSE)),"",VLOOKUP(N515,Table1[[ID]:[Last Name]],2,FALSE))</f>
        <v/>
      </c>
      <c r="P515" s="22" t="str">
        <f>IF(ISNA(VLOOKUP(N515,Table1[[ID]:[Email2]],3,FALSE)),"",VLOOKUP(N515,Table1[[ID]:[Email2]],3,FALSE))</f>
        <v/>
      </c>
    </row>
    <row r="516" spans="1:16" x14ac:dyDescent="0.25">
      <c r="A516" t="str">
        <f t="shared" si="696"/>
        <v>Sunday April 10th</v>
      </c>
      <c r="B516" s="19" t="str">
        <f t="shared" si="697"/>
        <v>2:20pm - 2:40pm</v>
      </c>
      <c r="D516" s="5">
        <f>D511</f>
        <v>61</v>
      </c>
      <c r="E516" s="6" t="str">
        <f>E511</f>
        <v/>
      </c>
      <c r="F516" s="6" t="str">
        <f t="shared" ref="F516:L516" si="707">F511</f>
        <v/>
      </c>
      <c r="G516" s="6" t="str">
        <f t="shared" si="707"/>
        <v/>
      </c>
      <c r="H516" s="6" t="str">
        <f t="shared" si="707"/>
        <v/>
      </c>
      <c r="I516" s="6" t="str">
        <f t="shared" si="707"/>
        <v/>
      </c>
      <c r="J516" s="6" t="str">
        <f t="shared" si="707"/>
        <v/>
      </c>
      <c r="K516" s="6" t="str">
        <f t="shared" si="707"/>
        <v/>
      </c>
      <c r="L516" s="6" t="str">
        <f t="shared" si="707"/>
        <v/>
      </c>
      <c r="M516" s="6"/>
      <c r="N516" s="41"/>
      <c r="O516" s="11" t="str">
        <f>IF(ISNA(VLOOKUP(N516,Table1[[ID]:[Last Name]],2,FALSE)),"",VLOOKUP(N516,Table1[[ID]:[Last Name]],2,FALSE))</f>
        <v/>
      </c>
      <c r="P516" s="24" t="str">
        <f>IF(ISNA(VLOOKUP(N516,Table1[[ID]:[Email2]],3,FALSE)),"",VLOOKUP(N516,Table1[[ID]:[Email2]],3,FALSE))</f>
        <v/>
      </c>
    </row>
    <row r="517" spans="1:16" x14ac:dyDescent="0.25">
      <c r="B517" s="17"/>
    </row>
    <row r="518" spans="1:16" x14ac:dyDescent="0.25">
      <c r="A518" t="str">
        <f t="shared" ref="A518:A523" si="708">$A$6</f>
        <v>Sunday April 10th</v>
      </c>
      <c r="B518" s="19" t="str">
        <f t="shared" ref="B518:B523" si="709">$B$497</f>
        <v>2:20pm - 2:40pm</v>
      </c>
      <c r="D518" s="38"/>
      <c r="E518" s="3" t="str">
        <f>IF(ISNA(VLOOKUP(D518,'Project Information'!$A$2:$K$59,2,FALSE)),"",VLOOKUP(D518,'Project Information'!$A$2:$K$59,2,FALSE))</f>
        <v/>
      </c>
      <c r="F518" s="3" t="str">
        <f>IF(ISNA(VLOOKUP(D518,'Project Information'!$A$2:$K$59,3,FALSE)),"",VLOOKUP(D518,'Project Information'!$A$2:$K$59,3,FALSE))</f>
        <v/>
      </c>
      <c r="G518" s="3" t="str">
        <f>IF(ISNA(VLOOKUP(D518,'Project Information'!$A$2:$K$59,4,FALSE)),"",VLOOKUP(D518,'Project Information'!$A$2:$K$59,4,FALSE))</f>
        <v/>
      </c>
      <c r="H518" s="3" t="str">
        <f>IF(ISNA(VLOOKUP(D518,'Project Information'!$A$2:$K$59,6,FALSE)),"",VLOOKUP(D518,'Project Information'!$A$2:$K$59,6,FALSE))</f>
        <v/>
      </c>
      <c r="I518" s="3" t="str">
        <f>IF(ISNA(VLOOKUP(D518,'Project Information'!$A$2:$K$59,7,FALSE)),"",VLOOKUP(D518,'Project Information'!$A$2:$K$59,7,FALSE))</f>
        <v/>
      </c>
      <c r="J518" s="3" t="str">
        <f>IF(ISNA(VLOOKUP(D518,'Project Information'!$A$2:$K$59,8,FALSE)),"",VLOOKUP(D518,'Project Information'!$A$2:$K$59,8,FALSE))</f>
        <v/>
      </c>
      <c r="K518" s="21" t="str">
        <f>IF(ISNA(VLOOKUP(D518,'Project Information'!$A$2:$K$59,10,FALSE)),"",VLOOKUP(D518,'Project Information'!$A$2:$K$59,10,FALSE))</f>
        <v/>
      </c>
      <c r="L518" s="3" t="str">
        <f>IF(ISNA(VLOOKUP(D518,'Project Information'!$A$2:$K$59,11,FALSE)),"",VLOOKUP(D518,'Project Information'!$A$2:$K$59,11,FALSE))</f>
        <v/>
      </c>
      <c r="M518" s="3"/>
      <c r="N518" s="39"/>
      <c r="O518" s="10" t="str">
        <f>IF(ISNA(VLOOKUP(N518,Table1[[ID]:[Last Name]],2,FALSE)),"",VLOOKUP(N518,Table1[[ID]:[Last Name]],2,FALSE))</f>
        <v/>
      </c>
      <c r="P518" s="23" t="str">
        <f>IF(ISNA(VLOOKUP(N518,Table1[[ID]:[Email2]],3,FALSE)),"",VLOOKUP(N518,Table1[[ID]:[Email2]],3,FALSE))</f>
        <v/>
      </c>
    </row>
    <row r="519" spans="1:16" x14ac:dyDescent="0.25">
      <c r="A519" t="str">
        <f t="shared" si="708"/>
        <v>Sunday April 10th</v>
      </c>
      <c r="B519" s="19" t="str">
        <f t="shared" si="709"/>
        <v>2:20pm - 2:40pm</v>
      </c>
      <c r="D519" s="4">
        <f>D518</f>
        <v>0</v>
      </c>
      <c r="E519" t="str">
        <f>E518</f>
        <v/>
      </c>
      <c r="F519" t="str">
        <f t="shared" ref="F519:F522" si="710">F518</f>
        <v/>
      </c>
      <c r="G519" t="str">
        <f t="shared" ref="G519:G522" si="711">G518</f>
        <v/>
      </c>
      <c r="H519" t="str">
        <f t="shared" ref="H519:H522" si="712">H518</f>
        <v/>
      </c>
      <c r="I519" t="str">
        <f t="shared" ref="I519:I522" si="713">I518</f>
        <v/>
      </c>
      <c r="J519" t="str">
        <f t="shared" ref="J519:J522" si="714">J518</f>
        <v/>
      </c>
      <c r="K519" t="str">
        <f t="shared" ref="K519:K522" si="715">K518</f>
        <v/>
      </c>
      <c r="L519" t="str">
        <f t="shared" ref="L519:L522" si="716">L518</f>
        <v/>
      </c>
      <c r="N519" s="40"/>
      <c r="O519" s="12" t="str">
        <f>IF(ISNA(VLOOKUP(N519,Table1[[ID]:[Last Name]],2,FALSE)),"",VLOOKUP(N519,Table1[[ID]:[Last Name]],2,FALSE))</f>
        <v/>
      </c>
      <c r="P519" s="22" t="str">
        <f>IF(ISNA(VLOOKUP(N519,Table1[[ID]:[Email2]],3,FALSE)),"",VLOOKUP(N519,Table1[[ID]:[Email2]],3,FALSE))</f>
        <v/>
      </c>
    </row>
    <row r="520" spans="1:16" x14ac:dyDescent="0.25">
      <c r="A520" t="str">
        <f t="shared" si="708"/>
        <v>Sunday April 10th</v>
      </c>
      <c r="B520" s="19" t="str">
        <f t="shared" si="709"/>
        <v>2:20pm - 2:40pm</v>
      </c>
      <c r="D520" s="4">
        <f t="shared" ref="D520:D522" si="717">D519</f>
        <v>0</v>
      </c>
      <c r="E520" t="str">
        <f t="shared" ref="E520:E522" si="718">E519</f>
        <v/>
      </c>
      <c r="F520" t="str">
        <f t="shared" si="710"/>
        <v/>
      </c>
      <c r="G520" t="str">
        <f t="shared" si="711"/>
        <v/>
      </c>
      <c r="H520" t="str">
        <f t="shared" si="712"/>
        <v/>
      </c>
      <c r="I520" t="str">
        <f t="shared" si="713"/>
        <v/>
      </c>
      <c r="J520" t="str">
        <f t="shared" si="714"/>
        <v/>
      </c>
      <c r="K520" t="str">
        <f t="shared" si="715"/>
        <v/>
      </c>
      <c r="L520" t="str">
        <f t="shared" si="716"/>
        <v/>
      </c>
      <c r="N520" s="40"/>
      <c r="O520" s="12" t="str">
        <f>IF(ISNA(VLOOKUP(N520,Table1[[ID]:[Last Name]],2,FALSE)),"",VLOOKUP(N520,Table1[[ID]:[Last Name]],2,FALSE))</f>
        <v/>
      </c>
      <c r="P520" s="22" t="str">
        <f>IF(ISNA(VLOOKUP(N520,Table1[[ID]:[Email2]],3,FALSE)),"",VLOOKUP(N520,Table1[[ID]:[Email2]],3,FALSE))</f>
        <v/>
      </c>
    </row>
    <row r="521" spans="1:16" x14ac:dyDescent="0.25">
      <c r="A521" t="str">
        <f t="shared" si="708"/>
        <v>Sunday April 10th</v>
      </c>
      <c r="B521" s="19" t="str">
        <f t="shared" si="709"/>
        <v>2:20pm - 2:40pm</v>
      </c>
      <c r="D521" s="4">
        <f t="shared" si="717"/>
        <v>0</v>
      </c>
      <c r="E521" t="str">
        <f t="shared" si="718"/>
        <v/>
      </c>
      <c r="F521" t="str">
        <f t="shared" si="710"/>
        <v/>
      </c>
      <c r="G521" t="str">
        <f t="shared" si="711"/>
        <v/>
      </c>
      <c r="H521" t="str">
        <f t="shared" si="712"/>
        <v/>
      </c>
      <c r="I521" t="str">
        <f t="shared" si="713"/>
        <v/>
      </c>
      <c r="J521" t="str">
        <f t="shared" si="714"/>
        <v/>
      </c>
      <c r="K521" t="str">
        <f t="shared" si="715"/>
        <v/>
      </c>
      <c r="L521" t="str">
        <f t="shared" si="716"/>
        <v/>
      </c>
      <c r="N521" s="40"/>
      <c r="O521" s="12" t="str">
        <f>IF(ISNA(VLOOKUP(N521,Table1[[ID]:[Last Name]],2,FALSE)),"",VLOOKUP(N521,Table1[[ID]:[Last Name]],2,FALSE))</f>
        <v/>
      </c>
      <c r="P521" s="22" t="str">
        <f>IF(ISNA(VLOOKUP(N521,Table1[[ID]:[Email2]],3,FALSE)),"",VLOOKUP(N521,Table1[[ID]:[Email2]],3,FALSE))</f>
        <v/>
      </c>
    </row>
    <row r="522" spans="1:16" x14ac:dyDescent="0.25">
      <c r="A522" t="str">
        <f t="shared" si="708"/>
        <v>Sunday April 10th</v>
      </c>
      <c r="B522" s="19" t="str">
        <f t="shared" si="709"/>
        <v>2:20pm - 2:40pm</v>
      </c>
      <c r="D522" s="4">
        <f t="shared" si="717"/>
        <v>0</v>
      </c>
      <c r="E522" t="str">
        <f t="shared" si="718"/>
        <v/>
      </c>
      <c r="F522" t="str">
        <f t="shared" si="710"/>
        <v/>
      </c>
      <c r="G522" t="str">
        <f t="shared" si="711"/>
        <v/>
      </c>
      <c r="H522" t="str">
        <f t="shared" si="712"/>
        <v/>
      </c>
      <c r="I522" t="str">
        <f t="shared" si="713"/>
        <v/>
      </c>
      <c r="J522" t="str">
        <f t="shared" si="714"/>
        <v/>
      </c>
      <c r="K522" t="str">
        <f t="shared" si="715"/>
        <v/>
      </c>
      <c r="L522" t="str">
        <f t="shared" si="716"/>
        <v/>
      </c>
      <c r="N522" s="40"/>
      <c r="O522" s="12" t="str">
        <f>IF(ISNA(VLOOKUP(N522,Table1[[ID]:[Last Name]],2,FALSE)),"",VLOOKUP(N522,Table1[[ID]:[Last Name]],2,FALSE))</f>
        <v/>
      </c>
      <c r="P522" s="22" t="str">
        <f>IF(ISNA(VLOOKUP(N522,Table1[[ID]:[Email2]],3,FALSE)),"",VLOOKUP(N522,Table1[[ID]:[Email2]],3,FALSE))</f>
        <v/>
      </c>
    </row>
    <row r="523" spans="1:16" x14ac:dyDescent="0.25">
      <c r="A523" t="str">
        <f t="shared" si="708"/>
        <v>Sunday April 10th</v>
      </c>
      <c r="B523" s="19" t="str">
        <f t="shared" si="709"/>
        <v>2:20pm - 2:40pm</v>
      </c>
      <c r="D523" s="5">
        <f>D518</f>
        <v>0</v>
      </c>
      <c r="E523" s="6" t="str">
        <f>E518</f>
        <v/>
      </c>
      <c r="F523" s="6" t="str">
        <f t="shared" ref="F523:L523" si="719">F518</f>
        <v/>
      </c>
      <c r="G523" s="6" t="str">
        <f t="shared" si="719"/>
        <v/>
      </c>
      <c r="H523" s="6" t="str">
        <f t="shared" si="719"/>
        <v/>
      </c>
      <c r="I523" s="6" t="str">
        <f t="shared" si="719"/>
        <v/>
      </c>
      <c r="J523" s="6" t="str">
        <f t="shared" si="719"/>
        <v/>
      </c>
      <c r="K523" s="6" t="str">
        <f t="shared" si="719"/>
        <v/>
      </c>
      <c r="L523" s="6" t="str">
        <f t="shared" si="719"/>
        <v/>
      </c>
      <c r="M523" s="6"/>
      <c r="N523" s="41"/>
      <c r="O523" s="11" t="str">
        <f>IF(ISNA(VLOOKUP(N523,Table1[[ID]:[Last Name]],2,FALSE)),"",VLOOKUP(N523,Table1[[ID]:[Last Name]],2,FALSE))</f>
        <v/>
      </c>
      <c r="P523" s="24" t="str">
        <f>IF(ISNA(VLOOKUP(N523,Table1[[ID]:[Email2]],3,FALSE)),"",VLOOKUP(N523,Table1[[ID]:[Email2]],3,FALSE))</f>
        <v/>
      </c>
    </row>
    <row r="524" spans="1:16" x14ac:dyDescent="0.25">
      <c r="B524" s="17"/>
    </row>
    <row r="525" spans="1:16" x14ac:dyDescent="0.25">
      <c r="A525" t="str">
        <f t="shared" ref="A525:A530" si="720">$A$6</f>
        <v>Sunday April 10th</v>
      </c>
      <c r="B525" s="19" t="str">
        <f t="shared" ref="B525:B530" si="721">$B$497</f>
        <v>2:20pm - 2:40pm</v>
      </c>
      <c r="D525" s="38"/>
      <c r="E525" s="3" t="str">
        <f>IF(ISNA(VLOOKUP(D525,'Project Information'!$A$2:$K$59,2,FALSE)),"",VLOOKUP(D525,'Project Information'!$A$2:$K$59,2,FALSE))</f>
        <v/>
      </c>
      <c r="F525" s="3" t="str">
        <f>IF(ISNA(VLOOKUP(D525,'Project Information'!$A$2:$K$59,3,FALSE)),"",VLOOKUP(D525,'Project Information'!$A$2:$K$59,3,FALSE))</f>
        <v/>
      </c>
      <c r="G525" s="3" t="str">
        <f>IF(ISNA(VLOOKUP(D525,'Project Information'!$A$2:$K$59,4,FALSE)),"",VLOOKUP(D525,'Project Information'!$A$2:$K$59,4,FALSE))</f>
        <v/>
      </c>
      <c r="H525" s="3" t="str">
        <f>IF(ISNA(VLOOKUP(D525,'Project Information'!$A$2:$K$59,6,FALSE)),"",VLOOKUP(D525,'Project Information'!$A$2:$K$59,6,FALSE))</f>
        <v/>
      </c>
      <c r="I525" s="3" t="str">
        <f>IF(ISNA(VLOOKUP(D525,'Project Information'!$A$2:$K$59,7,FALSE)),"",VLOOKUP(D525,'Project Information'!$A$2:$K$59,7,FALSE))</f>
        <v/>
      </c>
      <c r="J525" s="3" t="str">
        <f>IF(ISNA(VLOOKUP(D525,'Project Information'!$A$2:$K$59,8,FALSE)),"",VLOOKUP(D525,'Project Information'!$A$2:$K$59,8,FALSE))</f>
        <v/>
      </c>
      <c r="K525" s="21" t="str">
        <f>IF(ISNA(VLOOKUP(D525,'Project Information'!$A$2:$K$59,10,FALSE)),"",VLOOKUP(D525,'Project Information'!$A$2:$K$59,10,FALSE))</f>
        <v/>
      </c>
      <c r="L525" s="3" t="str">
        <f>IF(ISNA(VLOOKUP(D525,'Project Information'!$A$2:$K$59,11,FALSE)),"",VLOOKUP(D525,'Project Information'!$A$2:$K$59,11,FALSE))</f>
        <v/>
      </c>
      <c r="M525" s="3"/>
      <c r="N525" s="39"/>
      <c r="O525" s="10" t="str">
        <f>IF(ISNA(VLOOKUP(N525,Table1[[ID]:[Last Name]],2,FALSE)),"",VLOOKUP(N525,Table1[[ID]:[Last Name]],2,FALSE))</f>
        <v/>
      </c>
      <c r="P525" s="23" t="str">
        <f>IF(ISNA(VLOOKUP(N525,Table1[[ID]:[Email2]],3,FALSE)),"",VLOOKUP(N525,Table1[[ID]:[Email2]],3,FALSE))</f>
        <v/>
      </c>
    </row>
    <row r="526" spans="1:16" x14ac:dyDescent="0.25">
      <c r="A526" t="str">
        <f t="shared" si="720"/>
        <v>Sunday April 10th</v>
      </c>
      <c r="B526" s="19" t="str">
        <f t="shared" si="721"/>
        <v>2:20pm - 2:40pm</v>
      </c>
      <c r="D526" s="4">
        <f>D525</f>
        <v>0</v>
      </c>
      <c r="E526" t="str">
        <f>E525</f>
        <v/>
      </c>
      <c r="F526" t="str">
        <f t="shared" ref="F526:F529" si="722">F525</f>
        <v/>
      </c>
      <c r="G526" t="str">
        <f t="shared" ref="G526:G529" si="723">G525</f>
        <v/>
      </c>
      <c r="H526" t="str">
        <f t="shared" ref="H526:H529" si="724">H525</f>
        <v/>
      </c>
      <c r="I526" t="str">
        <f t="shared" ref="I526:I529" si="725">I525</f>
        <v/>
      </c>
      <c r="J526" t="str">
        <f t="shared" ref="J526:J529" si="726">J525</f>
        <v/>
      </c>
      <c r="K526" t="str">
        <f t="shared" ref="K526:K529" si="727">K525</f>
        <v/>
      </c>
      <c r="L526" t="str">
        <f t="shared" ref="L526:L529" si="728">L525</f>
        <v/>
      </c>
      <c r="N526" s="40"/>
      <c r="O526" s="12" t="str">
        <f>IF(ISNA(VLOOKUP(N526,Table1[[ID]:[Last Name]],2,FALSE)),"",VLOOKUP(N526,Table1[[ID]:[Last Name]],2,FALSE))</f>
        <v/>
      </c>
      <c r="P526" s="22" t="str">
        <f>IF(ISNA(VLOOKUP(N526,Table1[[ID]:[Email2]],3,FALSE)),"",VLOOKUP(N526,Table1[[ID]:[Email2]],3,FALSE))</f>
        <v/>
      </c>
    </row>
    <row r="527" spans="1:16" x14ac:dyDescent="0.25">
      <c r="A527" t="str">
        <f t="shared" si="720"/>
        <v>Sunday April 10th</v>
      </c>
      <c r="B527" s="19" t="str">
        <f t="shared" si="721"/>
        <v>2:20pm - 2:40pm</v>
      </c>
      <c r="D527" s="4">
        <f t="shared" ref="D527:D529" si="729">D526</f>
        <v>0</v>
      </c>
      <c r="E527" t="str">
        <f t="shared" ref="E527:E529" si="730">E526</f>
        <v/>
      </c>
      <c r="F527" t="str">
        <f t="shared" si="722"/>
        <v/>
      </c>
      <c r="G527" t="str">
        <f t="shared" si="723"/>
        <v/>
      </c>
      <c r="H527" t="str">
        <f t="shared" si="724"/>
        <v/>
      </c>
      <c r="I527" t="str">
        <f t="shared" si="725"/>
        <v/>
      </c>
      <c r="J527" t="str">
        <f t="shared" si="726"/>
        <v/>
      </c>
      <c r="K527" t="str">
        <f t="shared" si="727"/>
        <v/>
      </c>
      <c r="L527" t="str">
        <f t="shared" si="728"/>
        <v/>
      </c>
      <c r="N527" s="40"/>
      <c r="O527" s="12" t="str">
        <f>IF(ISNA(VLOOKUP(N527,Table1[[ID]:[Last Name]],2,FALSE)),"",VLOOKUP(N527,Table1[[ID]:[Last Name]],2,FALSE))</f>
        <v/>
      </c>
      <c r="P527" s="22" t="str">
        <f>IF(ISNA(VLOOKUP(N527,Table1[[ID]:[Email2]],3,FALSE)),"",VLOOKUP(N527,Table1[[ID]:[Email2]],3,FALSE))</f>
        <v/>
      </c>
    </row>
    <row r="528" spans="1:16" x14ac:dyDescent="0.25">
      <c r="A528" t="str">
        <f t="shared" si="720"/>
        <v>Sunday April 10th</v>
      </c>
      <c r="B528" s="19" t="str">
        <f t="shared" si="721"/>
        <v>2:20pm - 2:40pm</v>
      </c>
      <c r="D528" s="4">
        <f t="shared" si="729"/>
        <v>0</v>
      </c>
      <c r="E528" t="str">
        <f t="shared" si="730"/>
        <v/>
      </c>
      <c r="F528" t="str">
        <f t="shared" si="722"/>
        <v/>
      </c>
      <c r="G528" t="str">
        <f t="shared" si="723"/>
        <v/>
      </c>
      <c r="H528" t="str">
        <f t="shared" si="724"/>
        <v/>
      </c>
      <c r="I528" t="str">
        <f t="shared" si="725"/>
        <v/>
      </c>
      <c r="J528" t="str">
        <f t="shared" si="726"/>
        <v/>
      </c>
      <c r="K528" t="str">
        <f t="shared" si="727"/>
        <v/>
      </c>
      <c r="L528" t="str">
        <f t="shared" si="728"/>
        <v/>
      </c>
      <c r="N528" s="40"/>
      <c r="O528" s="12" t="str">
        <f>IF(ISNA(VLOOKUP(N528,Table1[[ID]:[Last Name]],2,FALSE)),"",VLOOKUP(N528,Table1[[ID]:[Last Name]],2,FALSE))</f>
        <v/>
      </c>
      <c r="P528" s="22" t="str">
        <f>IF(ISNA(VLOOKUP(N528,Table1[[ID]:[Email2]],3,FALSE)),"",VLOOKUP(N528,Table1[[ID]:[Email2]],3,FALSE))</f>
        <v/>
      </c>
    </row>
    <row r="529" spans="1:16" x14ac:dyDescent="0.25">
      <c r="A529" t="str">
        <f t="shared" si="720"/>
        <v>Sunday April 10th</v>
      </c>
      <c r="B529" s="19" t="str">
        <f t="shared" si="721"/>
        <v>2:20pm - 2:40pm</v>
      </c>
      <c r="D529" s="4">
        <f t="shared" si="729"/>
        <v>0</v>
      </c>
      <c r="E529" t="str">
        <f t="shared" si="730"/>
        <v/>
      </c>
      <c r="F529" t="str">
        <f t="shared" si="722"/>
        <v/>
      </c>
      <c r="G529" t="str">
        <f t="shared" si="723"/>
        <v/>
      </c>
      <c r="H529" t="str">
        <f t="shared" si="724"/>
        <v/>
      </c>
      <c r="I529" t="str">
        <f t="shared" si="725"/>
        <v/>
      </c>
      <c r="J529" t="str">
        <f t="shared" si="726"/>
        <v/>
      </c>
      <c r="K529" t="str">
        <f t="shared" si="727"/>
        <v/>
      </c>
      <c r="L529" t="str">
        <f t="shared" si="728"/>
        <v/>
      </c>
      <c r="N529" s="40"/>
      <c r="O529" s="12" t="str">
        <f>IF(ISNA(VLOOKUP(N529,Table1[[ID]:[Last Name]],2,FALSE)),"",VLOOKUP(N529,Table1[[ID]:[Last Name]],2,FALSE))</f>
        <v/>
      </c>
      <c r="P529" s="22" t="str">
        <f>IF(ISNA(VLOOKUP(N529,Table1[[ID]:[Email2]],3,FALSE)),"",VLOOKUP(N529,Table1[[ID]:[Email2]],3,FALSE))</f>
        <v/>
      </c>
    </row>
    <row r="530" spans="1:16" x14ac:dyDescent="0.25">
      <c r="A530" t="str">
        <f t="shared" si="720"/>
        <v>Sunday April 10th</v>
      </c>
      <c r="B530" s="19" t="str">
        <f t="shared" si="721"/>
        <v>2:20pm - 2:40pm</v>
      </c>
      <c r="D530" s="5">
        <f>D525</f>
        <v>0</v>
      </c>
      <c r="E530" s="6" t="str">
        <f>E525</f>
        <v/>
      </c>
      <c r="F530" s="6" t="str">
        <f t="shared" ref="F530:L530" si="731">F525</f>
        <v/>
      </c>
      <c r="G530" s="6" t="str">
        <f t="shared" si="731"/>
        <v/>
      </c>
      <c r="H530" s="6" t="str">
        <f t="shared" si="731"/>
        <v/>
      </c>
      <c r="I530" s="6" t="str">
        <f t="shared" si="731"/>
        <v/>
      </c>
      <c r="J530" s="6" t="str">
        <f t="shared" si="731"/>
        <v/>
      </c>
      <c r="K530" s="6" t="str">
        <f t="shared" si="731"/>
        <v/>
      </c>
      <c r="L530" s="6" t="str">
        <f t="shared" si="731"/>
        <v/>
      </c>
      <c r="M530" s="6"/>
      <c r="N530" s="41"/>
      <c r="O530" s="11" t="str">
        <f>IF(ISNA(VLOOKUP(N530,Table1[[ID]:[Last Name]],2,FALSE)),"",VLOOKUP(N530,Table1[[ID]:[Last Name]],2,FALSE))</f>
        <v/>
      </c>
      <c r="P530" s="24" t="str">
        <f>IF(ISNA(VLOOKUP(N530,Table1[[ID]:[Email2]],3,FALSE)),"",VLOOKUP(N530,Table1[[ID]:[Email2]],3,FALSE))</f>
        <v/>
      </c>
    </row>
    <row r="531" spans="1:16" x14ac:dyDescent="0.25">
      <c r="B531" s="17"/>
    </row>
    <row r="532" spans="1:16" x14ac:dyDescent="0.25">
      <c r="A532" t="str">
        <f t="shared" ref="A532:A537" si="732">$A$6</f>
        <v>Sunday April 10th</v>
      </c>
      <c r="B532" s="19" t="str">
        <f t="shared" ref="B532:B537" si="733">$B$497</f>
        <v>2:20pm - 2:40pm</v>
      </c>
      <c r="D532" s="38"/>
      <c r="E532" s="3" t="str">
        <f>IF(ISNA(VLOOKUP(D532,'Project Information'!$A$2:$K$59,2,FALSE)),"",VLOOKUP(D532,'Project Information'!$A$2:$K$59,2,FALSE))</f>
        <v/>
      </c>
      <c r="F532" s="3" t="str">
        <f>IF(ISNA(VLOOKUP(D532,'Project Information'!$A$2:$K$59,3,FALSE)),"",VLOOKUP(D532,'Project Information'!$A$2:$K$59,3,FALSE))</f>
        <v/>
      </c>
      <c r="G532" s="3" t="str">
        <f>IF(ISNA(VLOOKUP(D532,'Project Information'!$A$2:$K$59,4,FALSE)),"",VLOOKUP(D532,'Project Information'!$A$2:$K$59,4,FALSE))</f>
        <v/>
      </c>
      <c r="H532" s="3" t="str">
        <f>IF(ISNA(VLOOKUP(D532,'Project Information'!$A$2:$K$59,6,FALSE)),"",VLOOKUP(D532,'Project Information'!$A$2:$K$59,6,FALSE))</f>
        <v/>
      </c>
      <c r="I532" s="3" t="str">
        <f>IF(ISNA(VLOOKUP(D532,'Project Information'!$A$2:$K$59,7,FALSE)),"",VLOOKUP(D532,'Project Information'!$A$2:$K$59,7,FALSE))</f>
        <v/>
      </c>
      <c r="J532" s="3" t="str">
        <f>IF(ISNA(VLOOKUP(D532,'Project Information'!$A$2:$K$59,8,FALSE)),"",VLOOKUP(D532,'Project Information'!$A$2:$K$59,8,FALSE))</f>
        <v/>
      </c>
      <c r="K532" s="21" t="str">
        <f>IF(ISNA(VLOOKUP(D532,'Project Information'!$A$2:$K$59,10,FALSE)),"",VLOOKUP(D532,'Project Information'!$A$2:$K$59,10,FALSE))</f>
        <v/>
      </c>
      <c r="L532" s="3" t="str">
        <f>IF(ISNA(VLOOKUP(D532,'Project Information'!$A$2:$K$59,11,FALSE)),"",VLOOKUP(D532,'Project Information'!$A$2:$K$59,11,FALSE))</f>
        <v/>
      </c>
      <c r="M532" s="3"/>
      <c r="N532" s="39"/>
      <c r="O532" s="10" t="str">
        <f>IF(ISNA(VLOOKUP(N532,Table1[[ID]:[Last Name]],2,FALSE)),"",VLOOKUP(N532,Table1[[ID]:[Last Name]],2,FALSE))</f>
        <v/>
      </c>
      <c r="P532" s="23" t="str">
        <f>IF(ISNA(VLOOKUP(N532,Table1[[ID]:[Email2]],3,FALSE)),"",VLOOKUP(N532,Table1[[ID]:[Email2]],3,FALSE))</f>
        <v/>
      </c>
    </row>
    <row r="533" spans="1:16" x14ac:dyDescent="0.25">
      <c r="A533" t="str">
        <f t="shared" si="732"/>
        <v>Sunday April 10th</v>
      </c>
      <c r="B533" s="19" t="str">
        <f t="shared" si="733"/>
        <v>2:20pm - 2:40pm</v>
      </c>
      <c r="D533" s="4">
        <f>D532</f>
        <v>0</v>
      </c>
      <c r="E533" t="str">
        <f>E532</f>
        <v/>
      </c>
      <c r="F533" t="str">
        <f t="shared" ref="F533:F536" si="734">F532</f>
        <v/>
      </c>
      <c r="G533" t="str">
        <f t="shared" ref="G533:G536" si="735">G532</f>
        <v/>
      </c>
      <c r="H533" t="str">
        <f t="shared" ref="H533:H536" si="736">H532</f>
        <v/>
      </c>
      <c r="I533" t="str">
        <f t="shared" ref="I533:I536" si="737">I532</f>
        <v/>
      </c>
      <c r="J533" t="str">
        <f t="shared" ref="J533:J536" si="738">J532</f>
        <v/>
      </c>
      <c r="K533" t="str">
        <f t="shared" ref="K533:K536" si="739">K532</f>
        <v/>
      </c>
      <c r="L533" t="str">
        <f t="shared" ref="L533:L536" si="740">L532</f>
        <v/>
      </c>
      <c r="N533" s="40"/>
      <c r="O533" s="12" t="str">
        <f>IF(ISNA(VLOOKUP(N533,Table1[[ID]:[Last Name]],2,FALSE)),"",VLOOKUP(N533,Table1[[ID]:[Last Name]],2,FALSE))</f>
        <v/>
      </c>
      <c r="P533" s="22" t="str">
        <f>IF(ISNA(VLOOKUP(N533,Table1[[ID]:[Email2]],3,FALSE)),"",VLOOKUP(N533,Table1[[ID]:[Email2]],3,FALSE))</f>
        <v/>
      </c>
    </row>
    <row r="534" spans="1:16" x14ac:dyDescent="0.25">
      <c r="A534" t="str">
        <f t="shared" si="732"/>
        <v>Sunday April 10th</v>
      </c>
      <c r="B534" s="19" t="str">
        <f t="shared" si="733"/>
        <v>2:20pm - 2:40pm</v>
      </c>
      <c r="D534" s="4">
        <f t="shared" ref="D534:D536" si="741">D533</f>
        <v>0</v>
      </c>
      <c r="E534" t="str">
        <f t="shared" ref="E534:E536" si="742">E533</f>
        <v/>
      </c>
      <c r="F534" t="str">
        <f t="shared" si="734"/>
        <v/>
      </c>
      <c r="G534" t="str">
        <f t="shared" si="735"/>
        <v/>
      </c>
      <c r="H534" t="str">
        <f t="shared" si="736"/>
        <v/>
      </c>
      <c r="I534" t="str">
        <f t="shared" si="737"/>
        <v/>
      </c>
      <c r="J534" t="str">
        <f t="shared" si="738"/>
        <v/>
      </c>
      <c r="K534" t="str">
        <f t="shared" si="739"/>
        <v/>
      </c>
      <c r="L534" t="str">
        <f t="shared" si="740"/>
        <v/>
      </c>
      <c r="N534" s="40"/>
      <c r="O534" s="12" t="str">
        <f>IF(ISNA(VLOOKUP(N534,Table1[[ID]:[Last Name]],2,FALSE)),"",VLOOKUP(N534,Table1[[ID]:[Last Name]],2,FALSE))</f>
        <v/>
      </c>
      <c r="P534" s="22" t="str">
        <f>IF(ISNA(VLOOKUP(N534,Table1[[ID]:[Email2]],3,FALSE)),"",VLOOKUP(N534,Table1[[ID]:[Email2]],3,FALSE))</f>
        <v/>
      </c>
    </row>
    <row r="535" spans="1:16" x14ac:dyDescent="0.25">
      <c r="A535" t="str">
        <f t="shared" si="732"/>
        <v>Sunday April 10th</v>
      </c>
      <c r="B535" s="19" t="str">
        <f t="shared" si="733"/>
        <v>2:20pm - 2:40pm</v>
      </c>
      <c r="D535" s="4">
        <f t="shared" si="741"/>
        <v>0</v>
      </c>
      <c r="E535" t="str">
        <f t="shared" si="742"/>
        <v/>
      </c>
      <c r="F535" t="str">
        <f t="shared" si="734"/>
        <v/>
      </c>
      <c r="G535" t="str">
        <f t="shared" si="735"/>
        <v/>
      </c>
      <c r="H535" t="str">
        <f t="shared" si="736"/>
        <v/>
      </c>
      <c r="I535" t="str">
        <f t="shared" si="737"/>
        <v/>
      </c>
      <c r="J535" t="str">
        <f t="shared" si="738"/>
        <v/>
      </c>
      <c r="K535" t="str">
        <f t="shared" si="739"/>
        <v/>
      </c>
      <c r="L535" t="str">
        <f t="shared" si="740"/>
        <v/>
      </c>
      <c r="N535" s="40"/>
      <c r="O535" s="12" t="str">
        <f>IF(ISNA(VLOOKUP(N535,Table1[[ID]:[Last Name]],2,FALSE)),"",VLOOKUP(N535,Table1[[ID]:[Last Name]],2,FALSE))</f>
        <v/>
      </c>
      <c r="P535" s="22" t="str">
        <f>IF(ISNA(VLOOKUP(N535,Table1[[ID]:[Email2]],3,FALSE)),"",VLOOKUP(N535,Table1[[ID]:[Email2]],3,FALSE))</f>
        <v/>
      </c>
    </row>
    <row r="536" spans="1:16" x14ac:dyDescent="0.25">
      <c r="A536" t="str">
        <f t="shared" si="732"/>
        <v>Sunday April 10th</v>
      </c>
      <c r="B536" s="19" t="str">
        <f t="shared" si="733"/>
        <v>2:20pm - 2:40pm</v>
      </c>
      <c r="D536" s="4">
        <f t="shared" si="741"/>
        <v>0</v>
      </c>
      <c r="E536" t="str">
        <f t="shared" si="742"/>
        <v/>
      </c>
      <c r="F536" t="str">
        <f t="shared" si="734"/>
        <v/>
      </c>
      <c r="G536" t="str">
        <f t="shared" si="735"/>
        <v/>
      </c>
      <c r="H536" t="str">
        <f t="shared" si="736"/>
        <v/>
      </c>
      <c r="I536" t="str">
        <f t="shared" si="737"/>
        <v/>
      </c>
      <c r="J536" t="str">
        <f t="shared" si="738"/>
        <v/>
      </c>
      <c r="K536" t="str">
        <f t="shared" si="739"/>
        <v/>
      </c>
      <c r="L536" t="str">
        <f t="shared" si="740"/>
        <v/>
      </c>
      <c r="N536" s="40"/>
      <c r="O536" s="12" t="str">
        <f>IF(ISNA(VLOOKUP(N536,Table1[[ID]:[Last Name]],2,FALSE)),"",VLOOKUP(N536,Table1[[ID]:[Last Name]],2,FALSE))</f>
        <v/>
      </c>
      <c r="P536" s="22" t="str">
        <f>IF(ISNA(VLOOKUP(N536,Table1[[ID]:[Email2]],3,FALSE)),"",VLOOKUP(N536,Table1[[ID]:[Email2]],3,FALSE))</f>
        <v/>
      </c>
    </row>
    <row r="537" spans="1:16" x14ac:dyDescent="0.25">
      <c r="A537" t="str">
        <f t="shared" si="732"/>
        <v>Sunday April 10th</v>
      </c>
      <c r="B537" s="19" t="str">
        <f t="shared" si="733"/>
        <v>2:20pm - 2:40pm</v>
      </c>
      <c r="D537" s="5">
        <f>D532</f>
        <v>0</v>
      </c>
      <c r="E537" s="6" t="str">
        <f>E532</f>
        <v/>
      </c>
      <c r="F537" s="6" t="str">
        <f t="shared" ref="F537:L537" si="743">F532</f>
        <v/>
      </c>
      <c r="G537" s="6" t="str">
        <f t="shared" si="743"/>
        <v/>
      </c>
      <c r="H537" s="6" t="str">
        <f t="shared" si="743"/>
        <v/>
      </c>
      <c r="I537" s="6" t="str">
        <f t="shared" si="743"/>
        <v/>
      </c>
      <c r="J537" s="6" t="str">
        <f t="shared" si="743"/>
        <v/>
      </c>
      <c r="K537" s="6" t="str">
        <f t="shared" si="743"/>
        <v/>
      </c>
      <c r="L537" s="6" t="str">
        <f t="shared" si="743"/>
        <v/>
      </c>
      <c r="M537" s="6"/>
      <c r="N537" s="41"/>
      <c r="O537" s="11" t="str">
        <f>IF(ISNA(VLOOKUP(N537,Table1[[ID]:[Last Name]],2,FALSE)),"",VLOOKUP(N537,Table1[[ID]:[Last Name]],2,FALSE))</f>
        <v/>
      </c>
      <c r="P537" s="24" t="str">
        <f>IF(ISNA(VLOOKUP(N537,Table1[[ID]:[Email2]],3,FALSE)),"",VLOOKUP(N537,Table1[[ID]:[Email2]],3,FALSE))</f>
        <v/>
      </c>
    </row>
    <row r="539" spans="1:16" s="14" customFormat="1" ht="4.5" customHeight="1" x14ac:dyDescent="0.25"/>
    <row r="541" spans="1:16" x14ac:dyDescent="0.25">
      <c r="A541" t="str">
        <f t="shared" ref="A541:A546" si="744">$A$6</f>
        <v>Sunday April 10th</v>
      </c>
      <c r="B541" s="20" t="s">
        <v>32</v>
      </c>
      <c r="D541" s="38"/>
      <c r="E541" s="3" t="str">
        <f>IF(ISNA(VLOOKUP(D541,'Project Information'!$A$2:$K$59,2,FALSE)),"",VLOOKUP(D541,'Project Information'!$A$2:$K$59,2,FALSE))</f>
        <v/>
      </c>
      <c r="F541" s="3" t="str">
        <f>IF(ISNA(VLOOKUP(D541,'Project Information'!$A$2:$K$59,3,FALSE)),"",VLOOKUP(D541,'Project Information'!$A$2:$K$59,3,FALSE))</f>
        <v/>
      </c>
      <c r="G541" s="3" t="str">
        <f>IF(ISNA(VLOOKUP(D541,'Project Information'!$A$2:$K$59,4,FALSE)),"",VLOOKUP(D541,'Project Information'!$A$2:$K$59,4,FALSE))</f>
        <v/>
      </c>
      <c r="H541" s="3" t="str">
        <f>IF(ISNA(VLOOKUP(D541,'Project Information'!$A$2:$K$59,6,FALSE)),"",VLOOKUP(D541,'Project Information'!$A$2:$K$59,6,FALSE))</f>
        <v/>
      </c>
      <c r="I541" s="3" t="str">
        <f>IF(ISNA(VLOOKUP(D541,'Project Information'!$A$2:$K$59,7,FALSE)),"",VLOOKUP(D541,'Project Information'!$A$2:$K$59,7,FALSE))</f>
        <v/>
      </c>
      <c r="J541" s="3" t="str">
        <f>IF(ISNA(VLOOKUP(D541,'Project Information'!$A$2:$K$59,8,FALSE)),"",VLOOKUP(D541,'Project Information'!$A$2:$K$59,8,FALSE))</f>
        <v/>
      </c>
      <c r="K541" s="21" t="str">
        <f>IF(ISNA(VLOOKUP(D541,'Project Information'!$A$2:$K$59,10,FALSE)),"",VLOOKUP(D541,'Project Information'!$A$2:$K$59,10,FALSE))</f>
        <v/>
      </c>
      <c r="L541" s="3" t="str">
        <f>IF(ISNA(VLOOKUP(D541,'Project Information'!$A$2:$K$59,11,FALSE)),"",VLOOKUP(D541,'Project Information'!$A$2:$K$59,11,FALSE))</f>
        <v/>
      </c>
      <c r="M541" s="3"/>
      <c r="N541" s="39"/>
      <c r="O541" s="10" t="str">
        <f>IF(ISNA(VLOOKUP(N541,Table1[[ID]:[Last Name]],2,FALSE)),"",VLOOKUP(N541,Table1[[ID]:[Last Name]],2,FALSE))</f>
        <v/>
      </c>
      <c r="P541" s="23" t="str">
        <f>IF(ISNA(VLOOKUP(N541,Table1[[ID]:[Email2]],3,FALSE)),"",VLOOKUP(N541,Table1[[ID]:[Email2]],3,FALSE))</f>
        <v/>
      </c>
    </row>
    <row r="542" spans="1:16" x14ac:dyDescent="0.25">
      <c r="A542" t="str">
        <f t="shared" si="744"/>
        <v>Sunday April 10th</v>
      </c>
      <c r="B542" s="20" t="str">
        <f>$B$541</f>
        <v>2:40pm - 3pm</v>
      </c>
      <c r="D542" s="4">
        <f>D541</f>
        <v>0</v>
      </c>
      <c r="E542" t="str">
        <f>E541</f>
        <v/>
      </c>
      <c r="F542" t="str">
        <f t="shared" ref="F542:F545" si="745">F541</f>
        <v/>
      </c>
      <c r="G542" t="str">
        <f t="shared" ref="G542:G545" si="746">G541</f>
        <v/>
      </c>
      <c r="H542" t="str">
        <f t="shared" ref="H542:H545" si="747">H541</f>
        <v/>
      </c>
      <c r="I542" t="str">
        <f t="shared" ref="I542:I545" si="748">I541</f>
        <v/>
      </c>
      <c r="J542" t="str">
        <f t="shared" ref="J542:J545" si="749">J541</f>
        <v/>
      </c>
      <c r="K542" t="str">
        <f t="shared" ref="K542:K545" si="750">K541</f>
        <v/>
      </c>
      <c r="L542" t="str">
        <f t="shared" ref="L542:L545" si="751">L541</f>
        <v/>
      </c>
      <c r="N542" s="40"/>
      <c r="O542" s="12" t="str">
        <f>IF(ISNA(VLOOKUP(N542,Table1[[ID]:[Last Name]],2,FALSE)),"",VLOOKUP(N542,Table1[[ID]:[Last Name]],2,FALSE))</f>
        <v/>
      </c>
      <c r="P542" s="22" t="str">
        <f>IF(ISNA(VLOOKUP(N542,Table1[[ID]:[Email2]],3,FALSE)),"",VLOOKUP(N542,Table1[[ID]:[Email2]],3,FALSE))</f>
        <v/>
      </c>
    </row>
    <row r="543" spans="1:16" x14ac:dyDescent="0.25">
      <c r="A543" t="str">
        <f t="shared" si="744"/>
        <v>Sunday April 10th</v>
      </c>
      <c r="B543" s="20" t="str">
        <f t="shared" ref="B543:B545" si="752">$B$541</f>
        <v>2:40pm - 3pm</v>
      </c>
      <c r="D543" s="4">
        <f t="shared" ref="D543:D545" si="753">D542</f>
        <v>0</v>
      </c>
      <c r="E543" t="str">
        <f t="shared" ref="E543:E545" si="754">E542</f>
        <v/>
      </c>
      <c r="F543" t="str">
        <f t="shared" si="745"/>
        <v/>
      </c>
      <c r="G543" t="str">
        <f t="shared" si="746"/>
        <v/>
      </c>
      <c r="H543" t="str">
        <f t="shared" si="747"/>
        <v/>
      </c>
      <c r="I543" t="str">
        <f t="shared" si="748"/>
        <v/>
      </c>
      <c r="J543" t="str">
        <f t="shared" si="749"/>
        <v/>
      </c>
      <c r="K543" t="str">
        <f t="shared" si="750"/>
        <v/>
      </c>
      <c r="L543" t="str">
        <f t="shared" si="751"/>
        <v/>
      </c>
      <c r="N543" s="40"/>
      <c r="O543" s="12" t="str">
        <f>IF(ISNA(VLOOKUP(N543,Table1[[ID]:[Last Name]],2,FALSE)),"",VLOOKUP(N543,Table1[[ID]:[Last Name]],2,FALSE))</f>
        <v/>
      </c>
      <c r="P543" s="22" t="str">
        <f>IF(ISNA(VLOOKUP(N543,Table1[[ID]:[Email2]],3,FALSE)),"",VLOOKUP(N543,Table1[[ID]:[Email2]],3,FALSE))</f>
        <v/>
      </c>
    </row>
    <row r="544" spans="1:16" x14ac:dyDescent="0.25">
      <c r="A544" t="str">
        <f t="shared" si="744"/>
        <v>Sunday April 10th</v>
      </c>
      <c r="B544" s="20" t="str">
        <f t="shared" si="752"/>
        <v>2:40pm - 3pm</v>
      </c>
      <c r="D544" s="4">
        <f t="shared" si="753"/>
        <v>0</v>
      </c>
      <c r="E544" t="str">
        <f t="shared" si="754"/>
        <v/>
      </c>
      <c r="F544" t="str">
        <f t="shared" si="745"/>
        <v/>
      </c>
      <c r="G544" t="str">
        <f t="shared" si="746"/>
        <v/>
      </c>
      <c r="H544" t="str">
        <f t="shared" si="747"/>
        <v/>
      </c>
      <c r="I544" t="str">
        <f t="shared" si="748"/>
        <v/>
      </c>
      <c r="J544" t="str">
        <f t="shared" si="749"/>
        <v/>
      </c>
      <c r="K544" t="str">
        <f t="shared" si="750"/>
        <v/>
      </c>
      <c r="L544" t="str">
        <f t="shared" si="751"/>
        <v/>
      </c>
      <c r="N544" s="40"/>
      <c r="O544" s="12" t="str">
        <f>IF(ISNA(VLOOKUP(N544,Table1[[ID]:[Last Name]],2,FALSE)),"",VLOOKUP(N544,Table1[[ID]:[Last Name]],2,FALSE))</f>
        <v/>
      </c>
      <c r="P544" s="22" t="str">
        <f>IF(ISNA(VLOOKUP(N544,Table1[[ID]:[Email2]],3,FALSE)),"",VLOOKUP(N544,Table1[[ID]:[Email2]],3,FALSE))</f>
        <v/>
      </c>
    </row>
    <row r="545" spans="1:16" x14ac:dyDescent="0.25">
      <c r="A545" t="str">
        <f t="shared" si="744"/>
        <v>Sunday April 10th</v>
      </c>
      <c r="B545" s="20" t="str">
        <f t="shared" si="752"/>
        <v>2:40pm - 3pm</v>
      </c>
      <c r="D545" s="4">
        <f t="shared" si="753"/>
        <v>0</v>
      </c>
      <c r="E545" t="str">
        <f t="shared" si="754"/>
        <v/>
      </c>
      <c r="F545" t="str">
        <f t="shared" si="745"/>
        <v/>
      </c>
      <c r="G545" t="str">
        <f t="shared" si="746"/>
        <v/>
      </c>
      <c r="H545" t="str">
        <f t="shared" si="747"/>
        <v/>
      </c>
      <c r="I545" t="str">
        <f t="shared" si="748"/>
        <v/>
      </c>
      <c r="J545" t="str">
        <f t="shared" si="749"/>
        <v/>
      </c>
      <c r="K545" t="str">
        <f t="shared" si="750"/>
        <v/>
      </c>
      <c r="L545" t="str">
        <f t="shared" si="751"/>
        <v/>
      </c>
      <c r="N545" s="40"/>
      <c r="O545" s="12" t="str">
        <f>IF(ISNA(VLOOKUP(N545,Table1[[ID]:[Last Name]],2,FALSE)),"",VLOOKUP(N545,Table1[[ID]:[Last Name]],2,FALSE))</f>
        <v/>
      </c>
      <c r="P545" s="22" t="str">
        <f>IF(ISNA(VLOOKUP(N545,Table1[[ID]:[Email2]],3,FALSE)),"",VLOOKUP(N545,Table1[[ID]:[Email2]],3,FALSE))</f>
        <v/>
      </c>
    </row>
    <row r="546" spans="1:16" x14ac:dyDescent="0.25">
      <c r="A546" t="str">
        <f t="shared" si="744"/>
        <v>Sunday April 10th</v>
      </c>
      <c r="B546" s="20" t="str">
        <f>$B$541</f>
        <v>2:40pm - 3pm</v>
      </c>
      <c r="D546" s="5">
        <f>D541</f>
        <v>0</v>
      </c>
      <c r="E546" s="6" t="str">
        <f>E541</f>
        <v/>
      </c>
      <c r="F546" s="6" t="str">
        <f t="shared" ref="F546:L546" si="755">F541</f>
        <v/>
      </c>
      <c r="G546" s="6" t="str">
        <f t="shared" si="755"/>
        <v/>
      </c>
      <c r="H546" s="6" t="str">
        <f t="shared" si="755"/>
        <v/>
      </c>
      <c r="I546" s="6" t="str">
        <f t="shared" si="755"/>
        <v/>
      </c>
      <c r="J546" s="6" t="str">
        <f t="shared" si="755"/>
        <v/>
      </c>
      <c r="K546" s="6" t="str">
        <f t="shared" si="755"/>
        <v/>
      </c>
      <c r="L546" s="6" t="str">
        <f t="shared" si="755"/>
        <v/>
      </c>
      <c r="M546" s="6"/>
      <c r="N546" s="41"/>
      <c r="O546" s="11" t="str">
        <f>IF(ISNA(VLOOKUP(N546,Table1[[ID]:[Last Name]],2,FALSE)),"",VLOOKUP(N546,Table1[[ID]:[Last Name]],2,FALSE))</f>
        <v/>
      </c>
      <c r="P546" s="24" t="str">
        <f>IF(ISNA(VLOOKUP(N546,Table1[[ID]:[Email2]],3,FALSE)),"",VLOOKUP(N546,Table1[[ID]:[Email2]],3,FALSE))</f>
        <v/>
      </c>
    </row>
    <row r="547" spans="1:16" x14ac:dyDescent="0.25">
      <c r="B547" s="17"/>
    </row>
    <row r="548" spans="1:16" x14ac:dyDescent="0.25">
      <c r="A548" t="str">
        <f t="shared" ref="A548:A553" si="756">$A$6</f>
        <v>Sunday April 10th</v>
      </c>
      <c r="B548" s="20" t="str">
        <f t="shared" ref="B548:B553" si="757">$B$541</f>
        <v>2:40pm - 3pm</v>
      </c>
      <c r="D548" s="38"/>
      <c r="E548" s="3" t="str">
        <f>IF(ISNA(VLOOKUP(D548,'Project Information'!$A$2:$K$59,2,FALSE)),"",VLOOKUP(D548,'Project Information'!$A$2:$K$59,2,FALSE))</f>
        <v/>
      </c>
      <c r="F548" s="3" t="str">
        <f>IF(ISNA(VLOOKUP(D548,'Project Information'!$A$2:$K$59,3,FALSE)),"",VLOOKUP(D548,'Project Information'!$A$2:$K$59,3,FALSE))</f>
        <v/>
      </c>
      <c r="G548" s="3" t="str">
        <f>IF(ISNA(VLOOKUP(D548,'Project Information'!$A$2:$K$59,4,FALSE)),"",VLOOKUP(D548,'Project Information'!$A$2:$K$59,4,FALSE))</f>
        <v/>
      </c>
      <c r="H548" s="3" t="str">
        <f>IF(ISNA(VLOOKUP(D548,'Project Information'!$A$2:$K$59,6,FALSE)),"",VLOOKUP(D548,'Project Information'!$A$2:$K$59,6,FALSE))</f>
        <v/>
      </c>
      <c r="I548" s="3" t="str">
        <f>IF(ISNA(VLOOKUP(D548,'Project Information'!$A$2:$K$59,7,FALSE)),"",VLOOKUP(D548,'Project Information'!$A$2:$K$59,7,FALSE))</f>
        <v/>
      </c>
      <c r="J548" s="3" t="str">
        <f>IF(ISNA(VLOOKUP(D548,'Project Information'!$A$2:$K$59,8,FALSE)),"",VLOOKUP(D548,'Project Information'!$A$2:$K$59,8,FALSE))</f>
        <v/>
      </c>
      <c r="K548" s="21" t="str">
        <f>IF(ISNA(VLOOKUP(D548,'Project Information'!$A$2:$K$59,10,FALSE)),"",VLOOKUP(D548,'Project Information'!$A$2:$K$59,10,FALSE))</f>
        <v/>
      </c>
      <c r="L548" s="3" t="str">
        <f>IF(ISNA(VLOOKUP(D548,'Project Information'!$A$2:$K$59,11,FALSE)),"",VLOOKUP(D548,'Project Information'!$A$2:$K$59,11,FALSE))</f>
        <v/>
      </c>
      <c r="M548" s="3"/>
      <c r="N548" s="39"/>
      <c r="O548" s="10" t="str">
        <f>IF(ISNA(VLOOKUP(N548,Table1[[ID]:[Last Name]],2,FALSE)),"",VLOOKUP(N548,Table1[[ID]:[Last Name]],2,FALSE))</f>
        <v/>
      </c>
      <c r="P548" s="23" t="str">
        <f>IF(ISNA(VLOOKUP(N548,Table1[[ID]:[Email2]],3,FALSE)),"",VLOOKUP(N548,Table1[[ID]:[Email2]],3,FALSE))</f>
        <v/>
      </c>
    </row>
    <row r="549" spans="1:16" x14ac:dyDescent="0.25">
      <c r="A549" t="str">
        <f t="shared" si="756"/>
        <v>Sunday April 10th</v>
      </c>
      <c r="B549" s="20" t="str">
        <f t="shared" si="757"/>
        <v>2:40pm - 3pm</v>
      </c>
      <c r="D549" s="4">
        <f>D548</f>
        <v>0</v>
      </c>
      <c r="E549" t="str">
        <f>E548</f>
        <v/>
      </c>
      <c r="F549" t="str">
        <f t="shared" ref="F549:F552" si="758">F548</f>
        <v/>
      </c>
      <c r="G549" t="str">
        <f t="shared" ref="G549:G552" si="759">G548</f>
        <v/>
      </c>
      <c r="H549" t="str">
        <f t="shared" ref="H549:H552" si="760">H548</f>
        <v/>
      </c>
      <c r="I549" t="str">
        <f t="shared" ref="I549:I552" si="761">I548</f>
        <v/>
      </c>
      <c r="J549" t="str">
        <f t="shared" ref="J549:J552" si="762">J548</f>
        <v/>
      </c>
      <c r="K549" t="str">
        <f t="shared" ref="K549:K552" si="763">K548</f>
        <v/>
      </c>
      <c r="L549" t="str">
        <f t="shared" ref="L549:L552" si="764">L548</f>
        <v/>
      </c>
      <c r="N549" s="40"/>
      <c r="O549" s="12" t="str">
        <f>IF(ISNA(VLOOKUP(N549,Table1[[ID]:[Last Name]],2,FALSE)),"",VLOOKUP(N549,Table1[[ID]:[Last Name]],2,FALSE))</f>
        <v/>
      </c>
      <c r="P549" s="22" t="str">
        <f>IF(ISNA(VLOOKUP(N549,Table1[[ID]:[Email2]],3,FALSE)),"",VLOOKUP(N549,Table1[[ID]:[Email2]],3,FALSE))</f>
        <v/>
      </c>
    </row>
    <row r="550" spans="1:16" x14ac:dyDescent="0.25">
      <c r="A550" t="str">
        <f t="shared" si="756"/>
        <v>Sunday April 10th</v>
      </c>
      <c r="B550" s="20" t="str">
        <f t="shared" si="757"/>
        <v>2:40pm - 3pm</v>
      </c>
      <c r="D550" s="4">
        <f t="shared" ref="D550:D552" si="765">D549</f>
        <v>0</v>
      </c>
      <c r="E550" t="str">
        <f t="shared" ref="E550:E552" si="766">E549</f>
        <v/>
      </c>
      <c r="F550" t="str">
        <f t="shared" si="758"/>
        <v/>
      </c>
      <c r="G550" t="str">
        <f t="shared" si="759"/>
        <v/>
      </c>
      <c r="H550" t="str">
        <f t="shared" si="760"/>
        <v/>
      </c>
      <c r="I550" t="str">
        <f t="shared" si="761"/>
        <v/>
      </c>
      <c r="J550" t="str">
        <f t="shared" si="762"/>
        <v/>
      </c>
      <c r="K550" t="str">
        <f t="shared" si="763"/>
        <v/>
      </c>
      <c r="L550" t="str">
        <f t="shared" si="764"/>
        <v/>
      </c>
      <c r="N550" s="40"/>
      <c r="O550" s="12" t="str">
        <f>IF(ISNA(VLOOKUP(N550,Table1[[ID]:[Last Name]],2,FALSE)),"",VLOOKUP(N550,Table1[[ID]:[Last Name]],2,FALSE))</f>
        <v/>
      </c>
      <c r="P550" s="22" t="str">
        <f>IF(ISNA(VLOOKUP(N550,Table1[[ID]:[Email2]],3,FALSE)),"",VLOOKUP(N550,Table1[[ID]:[Email2]],3,FALSE))</f>
        <v/>
      </c>
    </row>
    <row r="551" spans="1:16" x14ac:dyDescent="0.25">
      <c r="A551" t="str">
        <f t="shared" si="756"/>
        <v>Sunday April 10th</v>
      </c>
      <c r="B551" s="20" t="str">
        <f t="shared" si="757"/>
        <v>2:40pm - 3pm</v>
      </c>
      <c r="D551" s="4">
        <f t="shared" si="765"/>
        <v>0</v>
      </c>
      <c r="E551" t="str">
        <f t="shared" si="766"/>
        <v/>
      </c>
      <c r="F551" t="str">
        <f t="shared" si="758"/>
        <v/>
      </c>
      <c r="G551" t="str">
        <f t="shared" si="759"/>
        <v/>
      </c>
      <c r="H551" t="str">
        <f t="shared" si="760"/>
        <v/>
      </c>
      <c r="I551" t="str">
        <f t="shared" si="761"/>
        <v/>
      </c>
      <c r="J551" t="str">
        <f t="shared" si="762"/>
        <v/>
      </c>
      <c r="K551" t="str">
        <f t="shared" si="763"/>
        <v/>
      </c>
      <c r="L551" t="str">
        <f t="shared" si="764"/>
        <v/>
      </c>
      <c r="N551" s="40"/>
      <c r="O551" s="12" t="str">
        <f>IF(ISNA(VLOOKUP(N551,Table1[[ID]:[Last Name]],2,FALSE)),"",VLOOKUP(N551,Table1[[ID]:[Last Name]],2,FALSE))</f>
        <v/>
      </c>
      <c r="P551" s="22" t="str">
        <f>IF(ISNA(VLOOKUP(N551,Table1[[ID]:[Email2]],3,FALSE)),"",VLOOKUP(N551,Table1[[ID]:[Email2]],3,FALSE))</f>
        <v/>
      </c>
    </row>
    <row r="552" spans="1:16" x14ac:dyDescent="0.25">
      <c r="A552" t="str">
        <f t="shared" si="756"/>
        <v>Sunday April 10th</v>
      </c>
      <c r="B552" s="20" t="str">
        <f t="shared" si="757"/>
        <v>2:40pm - 3pm</v>
      </c>
      <c r="D552" s="4">
        <f t="shared" si="765"/>
        <v>0</v>
      </c>
      <c r="E552" t="str">
        <f t="shared" si="766"/>
        <v/>
      </c>
      <c r="F552" t="str">
        <f t="shared" si="758"/>
        <v/>
      </c>
      <c r="G552" t="str">
        <f t="shared" si="759"/>
        <v/>
      </c>
      <c r="H552" t="str">
        <f t="shared" si="760"/>
        <v/>
      </c>
      <c r="I552" t="str">
        <f t="shared" si="761"/>
        <v/>
      </c>
      <c r="J552" t="str">
        <f t="shared" si="762"/>
        <v/>
      </c>
      <c r="K552" t="str">
        <f t="shared" si="763"/>
        <v/>
      </c>
      <c r="L552" t="str">
        <f t="shared" si="764"/>
        <v/>
      </c>
      <c r="N552" s="40"/>
      <c r="O552" s="12" t="str">
        <f>IF(ISNA(VLOOKUP(N552,Table1[[ID]:[Last Name]],2,FALSE)),"",VLOOKUP(N552,Table1[[ID]:[Last Name]],2,FALSE))</f>
        <v/>
      </c>
      <c r="P552" s="22" t="str">
        <f>IF(ISNA(VLOOKUP(N552,Table1[[ID]:[Email2]],3,FALSE)),"",VLOOKUP(N552,Table1[[ID]:[Email2]],3,FALSE))</f>
        <v/>
      </c>
    </row>
    <row r="553" spans="1:16" x14ac:dyDescent="0.25">
      <c r="A553" t="str">
        <f t="shared" si="756"/>
        <v>Sunday April 10th</v>
      </c>
      <c r="B553" s="20" t="str">
        <f t="shared" si="757"/>
        <v>2:40pm - 3pm</v>
      </c>
      <c r="D553" s="5">
        <f>D548</f>
        <v>0</v>
      </c>
      <c r="E553" s="6" t="str">
        <f>E548</f>
        <v/>
      </c>
      <c r="F553" s="6" t="str">
        <f t="shared" ref="F553:L553" si="767">F548</f>
        <v/>
      </c>
      <c r="G553" s="6" t="str">
        <f t="shared" si="767"/>
        <v/>
      </c>
      <c r="H553" s="6" t="str">
        <f t="shared" si="767"/>
        <v/>
      </c>
      <c r="I553" s="6" t="str">
        <f t="shared" si="767"/>
        <v/>
      </c>
      <c r="J553" s="6" t="str">
        <f t="shared" si="767"/>
        <v/>
      </c>
      <c r="K553" s="6" t="str">
        <f t="shared" si="767"/>
        <v/>
      </c>
      <c r="L553" s="6" t="str">
        <f t="shared" si="767"/>
        <v/>
      </c>
      <c r="M553" s="6"/>
      <c r="N553" s="41"/>
      <c r="O553" s="11" t="str">
        <f>IF(ISNA(VLOOKUP(N553,Table1[[ID]:[Last Name]],2,FALSE)),"",VLOOKUP(N553,Table1[[ID]:[Last Name]],2,FALSE))</f>
        <v/>
      </c>
      <c r="P553" s="24" t="str">
        <f>IF(ISNA(VLOOKUP(N553,Table1[[ID]:[Email2]],3,FALSE)),"",VLOOKUP(N553,Table1[[ID]:[Email2]],3,FALSE))</f>
        <v/>
      </c>
    </row>
    <row r="554" spans="1:16" x14ac:dyDescent="0.25">
      <c r="B554" s="17"/>
    </row>
    <row r="555" spans="1:16" x14ac:dyDescent="0.25">
      <c r="A555" t="str">
        <f t="shared" ref="A555:A560" si="768">$A$6</f>
        <v>Sunday April 10th</v>
      </c>
      <c r="B555" s="20" t="str">
        <f t="shared" ref="B555:B560" si="769">$B$541</f>
        <v>2:40pm - 3pm</v>
      </c>
      <c r="D555" s="38"/>
      <c r="E555" s="3" t="str">
        <f>IF(ISNA(VLOOKUP(D555,'Project Information'!$A$2:$K$59,2,FALSE)),"",VLOOKUP(D555,'Project Information'!$A$2:$K$59,2,FALSE))</f>
        <v/>
      </c>
      <c r="F555" s="3" t="str">
        <f>IF(ISNA(VLOOKUP(D555,'Project Information'!$A$2:$K$59,3,FALSE)),"",VLOOKUP(D555,'Project Information'!$A$2:$K$59,3,FALSE))</f>
        <v/>
      </c>
      <c r="G555" s="3" t="str">
        <f>IF(ISNA(VLOOKUP(D555,'Project Information'!$A$2:$K$59,4,FALSE)),"",VLOOKUP(D555,'Project Information'!$A$2:$K$59,4,FALSE))</f>
        <v/>
      </c>
      <c r="H555" s="3" t="str">
        <f>IF(ISNA(VLOOKUP(D555,'Project Information'!$A$2:$K$59,6,FALSE)),"",VLOOKUP(D555,'Project Information'!$A$2:$K$59,6,FALSE))</f>
        <v/>
      </c>
      <c r="I555" s="3" t="str">
        <f>IF(ISNA(VLOOKUP(D555,'Project Information'!$A$2:$K$59,7,FALSE)),"",VLOOKUP(D555,'Project Information'!$A$2:$K$59,7,FALSE))</f>
        <v/>
      </c>
      <c r="J555" s="3" t="str">
        <f>IF(ISNA(VLOOKUP(D555,'Project Information'!$A$2:$K$59,8,FALSE)),"",VLOOKUP(D555,'Project Information'!$A$2:$K$59,8,FALSE))</f>
        <v/>
      </c>
      <c r="K555" s="21" t="str">
        <f>IF(ISNA(VLOOKUP(D555,'Project Information'!$A$2:$K$59,10,FALSE)),"",VLOOKUP(D555,'Project Information'!$A$2:$K$59,10,FALSE))</f>
        <v/>
      </c>
      <c r="L555" s="3" t="str">
        <f>IF(ISNA(VLOOKUP(D555,'Project Information'!$A$2:$K$59,11,FALSE)),"",VLOOKUP(D555,'Project Information'!$A$2:$K$59,11,FALSE))</f>
        <v/>
      </c>
      <c r="M555" s="3"/>
      <c r="N555" s="39"/>
      <c r="O555" s="10" t="str">
        <f>IF(ISNA(VLOOKUP(N555,Table1[[ID]:[Last Name]],2,FALSE)),"",VLOOKUP(N555,Table1[[ID]:[Last Name]],2,FALSE))</f>
        <v/>
      </c>
      <c r="P555" s="23" t="str">
        <f>IF(ISNA(VLOOKUP(N555,Table1[[ID]:[Email2]],3,FALSE)),"",VLOOKUP(N555,Table1[[ID]:[Email2]],3,FALSE))</f>
        <v/>
      </c>
    </row>
    <row r="556" spans="1:16" x14ac:dyDescent="0.25">
      <c r="A556" t="str">
        <f t="shared" si="768"/>
        <v>Sunday April 10th</v>
      </c>
      <c r="B556" s="20" t="str">
        <f t="shared" si="769"/>
        <v>2:40pm - 3pm</v>
      </c>
      <c r="D556" s="4">
        <f>D555</f>
        <v>0</v>
      </c>
      <c r="E556" t="str">
        <f>E555</f>
        <v/>
      </c>
      <c r="F556" t="str">
        <f t="shared" ref="F556:F559" si="770">F555</f>
        <v/>
      </c>
      <c r="G556" t="str">
        <f t="shared" ref="G556:G559" si="771">G555</f>
        <v/>
      </c>
      <c r="H556" t="str">
        <f t="shared" ref="H556:H559" si="772">H555</f>
        <v/>
      </c>
      <c r="I556" t="str">
        <f t="shared" ref="I556:I559" si="773">I555</f>
        <v/>
      </c>
      <c r="J556" t="str">
        <f t="shared" ref="J556:J559" si="774">J555</f>
        <v/>
      </c>
      <c r="K556" t="str">
        <f t="shared" ref="K556:K559" si="775">K555</f>
        <v/>
      </c>
      <c r="L556" t="str">
        <f t="shared" ref="L556:L559" si="776">L555</f>
        <v/>
      </c>
      <c r="N556" s="40"/>
      <c r="O556" s="12" t="str">
        <f>IF(ISNA(VLOOKUP(N556,Table1[[ID]:[Last Name]],2,FALSE)),"",VLOOKUP(N556,Table1[[ID]:[Last Name]],2,FALSE))</f>
        <v/>
      </c>
      <c r="P556" s="22" t="str">
        <f>IF(ISNA(VLOOKUP(N556,Table1[[ID]:[Email2]],3,FALSE)),"",VLOOKUP(N556,Table1[[ID]:[Email2]],3,FALSE))</f>
        <v/>
      </c>
    </row>
    <row r="557" spans="1:16" x14ac:dyDescent="0.25">
      <c r="A557" t="str">
        <f t="shared" si="768"/>
        <v>Sunday April 10th</v>
      </c>
      <c r="B557" s="20" t="str">
        <f t="shared" si="769"/>
        <v>2:40pm - 3pm</v>
      </c>
      <c r="D557" s="4">
        <f t="shared" ref="D557:D559" si="777">D556</f>
        <v>0</v>
      </c>
      <c r="E557" t="str">
        <f t="shared" ref="E557:E559" si="778">E556</f>
        <v/>
      </c>
      <c r="F557" t="str">
        <f t="shared" si="770"/>
        <v/>
      </c>
      <c r="G557" t="str">
        <f t="shared" si="771"/>
        <v/>
      </c>
      <c r="H557" t="str">
        <f t="shared" si="772"/>
        <v/>
      </c>
      <c r="I557" t="str">
        <f t="shared" si="773"/>
        <v/>
      </c>
      <c r="J557" t="str">
        <f t="shared" si="774"/>
        <v/>
      </c>
      <c r="K557" t="str">
        <f t="shared" si="775"/>
        <v/>
      </c>
      <c r="L557" t="str">
        <f t="shared" si="776"/>
        <v/>
      </c>
      <c r="N557" s="40"/>
      <c r="O557" s="12" t="str">
        <f>IF(ISNA(VLOOKUP(N557,Table1[[ID]:[Last Name]],2,FALSE)),"",VLOOKUP(N557,Table1[[ID]:[Last Name]],2,FALSE))</f>
        <v/>
      </c>
      <c r="P557" s="22" t="str">
        <f>IF(ISNA(VLOOKUP(N557,Table1[[ID]:[Email2]],3,FALSE)),"",VLOOKUP(N557,Table1[[ID]:[Email2]],3,FALSE))</f>
        <v/>
      </c>
    </row>
    <row r="558" spans="1:16" x14ac:dyDescent="0.25">
      <c r="A558" t="str">
        <f t="shared" si="768"/>
        <v>Sunday April 10th</v>
      </c>
      <c r="B558" s="20" t="str">
        <f t="shared" si="769"/>
        <v>2:40pm - 3pm</v>
      </c>
      <c r="D558" s="4">
        <f t="shared" si="777"/>
        <v>0</v>
      </c>
      <c r="E558" t="str">
        <f t="shared" si="778"/>
        <v/>
      </c>
      <c r="F558" t="str">
        <f t="shared" si="770"/>
        <v/>
      </c>
      <c r="G558" t="str">
        <f t="shared" si="771"/>
        <v/>
      </c>
      <c r="H558" t="str">
        <f t="shared" si="772"/>
        <v/>
      </c>
      <c r="I558" t="str">
        <f t="shared" si="773"/>
        <v/>
      </c>
      <c r="J558" t="str">
        <f t="shared" si="774"/>
        <v/>
      </c>
      <c r="K558" t="str">
        <f t="shared" si="775"/>
        <v/>
      </c>
      <c r="L558" t="str">
        <f t="shared" si="776"/>
        <v/>
      </c>
      <c r="N558" s="40"/>
      <c r="O558" s="12" t="str">
        <f>IF(ISNA(VLOOKUP(N558,Table1[[ID]:[Last Name]],2,FALSE)),"",VLOOKUP(N558,Table1[[ID]:[Last Name]],2,FALSE))</f>
        <v/>
      </c>
      <c r="P558" s="22" t="str">
        <f>IF(ISNA(VLOOKUP(N558,Table1[[ID]:[Email2]],3,FALSE)),"",VLOOKUP(N558,Table1[[ID]:[Email2]],3,FALSE))</f>
        <v/>
      </c>
    </row>
    <row r="559" spans="1:16" x14ac:dyDescent="0.25">
      <c r="A559" t="str">
        <f t="shared" si="768"/>
        <v>Sunday April 10th</v>
      </c>
      <c r="B559" s="20" t="str">
        <f t="shared" si="769"/>
        <v>2:40pm - 3pm</v>
      </c>
      <c r="D559" s="4">
        <f t="shared" si="777"/>
        <v>0</v>
      </c>
      <c r="E559" t="str">
        <f t="shared" si="778"/>
        <v/>
      </c>
      <c r="F559" t="str">
        <f t="shared" si="770"/>
        <v/>
      </c>
      <c r="G559" t="str">
        <f t="shared" si="771"/>
        <v/>
      </c>
      <c r="H559" t="str">
        <f t="shared" si="772"/>
        <v/>
      </c>
      <c r="I559" t="str">
        <f t="shared" si="773"/>
        <v/>
      </c>
      <c r="J559" t="str">
        <f t="shared" si="774"/>
        <v/>
      </c>
      <c r="K559" t="str">
        <f t="shared" si="775"/>
        <v/>
      </c>
      <c r="L559" t="str">
        <f t="shared" si="776"/>
        <v/>
      </c>
      <c r="N559" s="40"/>
      <c r="O559" s="12" t="str">
        <f>IF(ISNA(VLOOKUP(N559,Table1[[ID]:[Last Name]],2,FALSE)),"",VLOOKUP(N559,Table1[[ID]:[Last Name]],2,FALSE))</f>
        <v/>
      </c>
      <c r="P559" s="22" t="str">
        <f>IF(ISNA(VLOOKUP(N559,Table1[[ID]:[Email2]],3,FALSE)),"",VLOOKUP(N559,Table1[[ID]:[Email2]],3,FALSE))</f>
        <v/>
      </c>
    </row>
    <row r="560" spans="1:16" x14ac:dyDescent="0.25">
      <c r="A560" t="str">
        <f t="shared" si="768"/>
        <v>Sunday April 10th</v>
      </c>
      <c r="B560" s="20" t="str">
        <f t="shared" si="769"/>
        <v>2:40pm - 3pm</v>
      </c>
      <c r="D560" s="5">
        <f>D555</f>
        <v>0</v>
      </c>
      <c r="E560" s="6" t="str">
        <f>E555</f>
        <v/>
      </c>
      <c r="F560" s="6" t="str">
        <f t="shared" ref="F560:L560" si="779">F555</f>
        <v/>
      </c>
      <c r="G560" s="6" t="str">
        <f t="shared" si="779"/>
        <v/>
      </c>
      <c r="H560" s="6" t="str">
        <f t="shared" si="779"/>
        <v/>
      </c>
      <c r="I560" s="6" t="str">
        <f t="shared" si="779"/>
        <v/>
      </c>
      <c r="J560" s="6" t="str">
        <f t="shared" si="779"/>
        <v/>
      </c>
      <c r="K560" s="6" t="str">
        <f t="shared" si="779"/>
        <v/>
      </c>
      <c r="L560" s="6" t="str">
        <f t="shared" si="779"/>
        <v/>
      </c>
      <c r="M560" s="6"/>
      <c r="N560" s="41"/>
      <c r="O560" s="11" t="str">
        <f>IF(ISNA(VLOOKUP(N560,Table1[[ID]:[Last Name]],2,FALSE)),"",VLOOKUP(N560,Table1[[ID]:[Last Name]],2,FALSE))</f>
        <v/>
      </c>
      <c r="P560" s="24" t="str">
        <f>IF(ISNA(VLOOKUP(N560,Table1[[ID]:[Email2]],3,FALSE)),"",VLOOKUP(N560,Table1[[ID]:[Email2]],3,FALSE))</f>
        <v/>
      </c>
    </row>
    <row r="561" spans="1:16" x14ac:dyDescent="0.25">
      <c r="B561" s="17"/>
    </row>
    <row r="562" spans="1:16" x14ac:dyDescent="0.25">
      <c r="A562" t="str">
        <f t="shared" ref="A562:A567" si="780">$A$6</f>
        <v>Sunday April 10th</v>
      </c>
      <c r="B562" s="20" t="str">
        <f t="shared" ref="B562:B567" si="781">$B$541</f>
        <v>2:40pm - 3pm</v>
      </c>
      <c r="D562" s="38"/>
      <c r="E562" s="3" t="str">
        <f>IF(ISNA(VLOOKUP(D562,'Project Information'!$A$2:$K$59,2,FALSE)),"",VLOOKUP(D562,'Project Information'!$A$2:$K$59,2,FALSE))</f>
        <v/>
      </c>
      <c r="F562" s="3" t="str">
        <f>IF(ISNA(VLOOKUP(D562,'Project Information'!$A$2:$K$59,3,FALSE)),"",VLOOKUP(D562,'Project Information'!$A$2:$K$59,3,FALSE))</f>
        <v/>
      </c>
      <c r="G562" s="3" t="str">
        <f>IF(ISNA(VLOOKUP(D562,'Project Information'!$A$2:$K$59,4,FALSE)),"",VLOOKUP(D562,'Project Information'!$A$2:$K$59,4,FALSE))</f>
        <v/>
      </c>
      <c r="H562" s="3" t="str">
        <f>IF(ISNA(VLOOKUP(D562,'Project Information'!$A$2:$K$59,6,FALSE)),"",VLOOKUP(D562,'Project Information'!$A$2:$K$59,6,FALSE))</f>
        <v/>
      </c>
      <c r="I562" s="3" t="str">
        <f>IF(ISNA(VLOOKUP(D562,'Project Information'!$A$2:$K$59,7,FALSE)),"",VLOOKUP(D562,'Project Information'!$A$2:$K$59,7,FALSE))</f>
        <v/>
      </c>
      <c r="J562" s="3" t="str">
        <f>IF(ISNA(VLOOKUP(D562,'Project Information'!$A$2:$K$59,8,FALSE)),"",VLOOKUP(D562,'Project Information'!$A$2:$K$59,8,FALSE))</f>
        <v/>
      </c>
      <c r="K562" s="21" t="str">
        <f>IF(ISNA(VLOOKUP(D562,'Project Information'!$A$2:$K$59,10,FALSE)),"",VLOOKUP(D562,'Project Information'!$A$2:$K$59,10,FALSE))</f>
        <v/>
      </c>
      <c r="L562" s="3" t="str">
        <f>IF(ISNA(VLOOKUP(D562,'Project Information'!$A$2:$K$59,11,FALSE)),"",VLOOKUP(D562,'Project Information'!$A$2:$K$59,11,FALSE))</f>
        <v/>
      </c>
      <c r="M562" s="3"/>
      <c r="N562" s="39"/>
      <c r="O562" s="10" t="str">
        <f>IF(ISNA(VLOOKUP(N562,Table1[[ID]:[Last Name]],2,FALSE)),"",VLOOKUP(N562,Table1[[ID]:[Last Name]],2,FALSE))</f>
        <v/>
      </c>
      <c r="P562" s="23" t="str">
        <f>IF(ISNA(VLOOKUP(N562,Table1[[ID]:[Email2]],3,FALSE)),"",VLOOKUP(N562,Table1[[ID]:[Email2]],3,FALSE))</f>
        <v/>
      </c>
    </row>
    <row r="563" spans="1:16" x14ac:dyDescent="0.25">
      <c r="A563" t="str">
        <f t="shared" si="780"/>
        <v>Sunday April 10th</v>
      </c>
      <c r="B563" s="20" t="str">
        <f t="shared" si="781"/>
        <v>2:40pm - 3pm</v>
      </c>
      <c r="D563" s="4">
        <f>D562</f>
        <v>0</v>
      </c>
      <c r="E563" t="str">
        <f>E562</f>
        <v/>
      </c>
      <c r="F563" t="str">
        <f t="shared" ref="F563:F566" si="782">F562</f>
        <v/>
      </c>
      <c r="G563" t="str">
        <f t="shared" ref="G563:G566" si="783">G562</f>
        <v/>
      </c>
      <c r="H563" t="str">
        <f t="shared" ref="H563:H566" si="784">H562</f>
        <v/>
      </c>
      <c r="I563" t="str">
        <f t="shared" ref="I563:I566" si="785">I562</f>
        <v/>
      </c>
      <c r="J563" t="str">
        <f t="shared" ref="J563:J566" si="786">J562</f>
        <v/>
      </c>
      <c r="K563" t="str">
        <f t="shared" ref="K563:K566" si="787">K562</f>
        <v/>
      </c>
      <c r="L563" t="str">
        <f t="shared" ref="L563:L566" si="788">L562</f>
        <v/>
      </c>
      <c r="N563" s="40"/>
      <c r="O563" s="12" t="str">
        <f>IF(ISNA(VLOOKUP(N563,Table1[[ID]:[Last Name]],2,FALSE)),"",VLOOKUP(N563,Table1[[ID]:[Last Name]],2,FALSE))</f>
        <v/>
      </c>
      <c r="P563" s="22" t="str">
        <f>IF(ISNA(VLOOKUP(N563,Table1[[ID]:[Email2]],3,FALSE)),"",VLOOKUP(N563,Table1[[ID]:[Email2]],3,FALSE))</f>
        <v/>
      </c>
    </row>
    <row r="564" spans="1:16" x14ac:dyDescent="0.25">
      <c r="A564" t="str">
        <f t="shared" si="780"/>
        <v>Sunday April 10th</v>
      </c>
      <c r="B564" s="20" t="str">
        <f t="shared" si="781"/>
        <v>2:40pm - 3pm</v>
      </c>
      <c r="D564" s="4">
        <f t="shared" ref="D564:D566" si="789">D563</f>
        <v>0</v>
      </c>
      <c r="E564" t="str">
        <f t="shared" ref="E564:E566" si="790">E563</f>
        <v/>
      </c>
      <c r="F564" t="str">
        <f t="shared" si="782"/>
        <v/>
      </c>
      <c r="G564" t="str">
        <f t="shared" si="783"/>
        <v/>
      </c>
      <c r="H564" t="str">
        <f t="shared" si="784"/>
        <v/>
      </c>
      <c r="I564" t="str">
        <f t="shared" si="785"/>
        <v/>
      </c>
      <c r="J564" t="str">
        <f t="shared" si="786"/>
        <v/>
      </c>
      <c r="K564" t="str">
        <f t="shared" si="787"/>
        <v/>
      </c>
      <c r="L564" t="str">
        <f t="shared" si="788"/>
        <v/>
      </c>
      <c r="N564" s="40"/>
      <c r="O564" s="12" t="str">
        <f>IF(ISNA(VLOOKUP(N564,Table1[[ID]:[Last Name]],2,FALSE)),"",VLOOKUP(N564,Table1[[ID]:[Last Name]],2,FALSE))</f>
        <v/>
      </c>
      <c r="P564" s="22" t="str">
        <f>IF(ISNA(VLOOKUP(N564,Table1[[ID]:[Email2]],3,FALSE)),"",VLOOKUP(N564,Table1[[ID]:[Email2]],3,FALSE))</f>
        <v/>
      </c>
    </row>
    <row r="565" spans="1:16" x14ac:dyDescent="0.25">
      <c r="A565" t="str">
        <f t="shared" si="780"/>
        <v>Sunday April 10th</v>
      </c>
      <c r="B565" s="20" t="str">
        <f t="shared" si="781"/>
        <v>2:40pm - 3pm</v>
      </c>
      <c r="D565" s="4">
        <f t="shared" si="789"/>
        <v>0</v>
      </c>
      <c r="E565" t="str">
        <f t="shared" si="790"/>
        <v/>
      </c>
      <c r="F565" t="str">
        <f t="shared" si="782"/>
        <v/>
      </c>
      <c r="G565" t="str">
        <f t="shared" si="783"/>
        <v/>
      </c>
      <c r="H565" t="str">
        <f t="shared" si="784"/>
        <v/>
      </c>
      <c r="I565" t="str">
        <f t="shared" si="785"/>
        <v/>
      </c>
      <c r="J565" t="str">
        <f t="shared" si="786"/>
        <v/>
      </c>
      <c r="K565" t="str">
        <f t="shared" si="787"/>
        <v/>
      </c>
      <c r="L565" t="str">
        <f t="shared" si="788"/>
        <v/>
      </c>
      <c r="N565" s="40"/>
      <c r="O565" s="12" t="str">
        <f>IF(ISNA(VLOOKUP(N565,Table1[[ID]:[Last Name]],2,FALSE)),"",VLOOKUP(N565,Table1[[ID]:[Last Name]],2,FALSE))</f>
        <v/>
      </c>
      <c r="P565" s="22" t="str">
        <f>IF(ISNA(VLOOKUP(N565,Table1[[ID]:[Email2]],3,FALSE)),"",VLOOKUP(N565,Table1[[ID]:[Email2]],3,FALSE))</f>
        <v/>
      </c>
    </row>
    <row r="566" spans="1:16" x14ac:dyDescent="0.25">
      <c r="A566" t="str">
        <f t="shared" si="780"/>
        <v>Sunday April 10th</v>
      </c>
      <c r="B566" s="20" t="str">
        <f t="shared" si="781"/>
        <v>2:40pm - 3pm</v>
      </c>
      <c r="D566" s="4">
        <f t="shared" si="789"/>
        <v>0</v>
      </c>
      <c r="E566" t="str">
        <f t="shared" si="790"/>
        <v/>
      </c>
      <c r="F566" t="str">
        <f t="shared" si="782"/>
        <v/>
      </c>
      <c r="G566" t="str">
        <f t="shared" si="783"/>
        <v/>
      </c>
      <c r="H566" t="str">
        <f t="shared" si="784"/>
        <v/>
      </c>
      <c r="I566" t="str">
        <f t="shared" si="785"/>
        <v/>
      </c>
      <c r="J566" t="str">
        <f t="shared" si="786"/>
        <v/>
      </c>
      <c r="K566" t="str">
        <f t="shared" si="787"/>
        <v/>
      </c>
      <c r="L566" t="str">
        <f t="shared" si="788"/>
        <v/>
      </c>
      <c r="N566" s="40"/>
      <c r="O566" s="12" t="str">
        <f>IF(ISNA(VLOOKUP(N566,Table1[[ID]:[Last Name]],2,FALSE)),"",VLOOKUP(N566,Table1[[ID]:[Last Name]],2,FALSE))</f>
        <v/>
      </c>
      <c r="P566" s="22" t="str">
        <f>IF(ISNA(VLOOKUP(N566,Table1[[ID]:[Email2]],3,FALSE)),"",VLOOKUP(N566,Table1[[ID]:[Email2]],3,FALSE))</f>
        <v/>
      </c>
    </row>
    <row r="567" spans="1:16" x14ac:dyDescent="0.25">
      <c r="A567" t="str">
        <f t="shared" si="780"/>
        <v>Sunday April 10th</v>
      </c>
      <c r="B567" s="20" t="str">
        <f t="shared" si="781"/>
        <v>2:40pm - 3pm</v>
      </c>
      <c r="D567" s="5">
        <f>D562</f>
        <v>0</v>
      </c>
      <c r="E567" s="6" t="str">
        <f>E562</f>
        <v/>
      </c>
      <c r="F567" s="6" t="str">
        <f t="shared" ref="F567:L567" si="791">F562</f>
        <v/>
      </c>
      <c r="G567" s="6" t="str">
        <f t="shared" si="791"/>
        <v/>
      </c>
      <c r="H567" s="6" t="str">
        <f t="shared" si="791"/>
        <v/>
      </c>
      <c r="I567" s="6" t="str">
        <f t="shared" si="791"/>
        <v/>
      </c>
      <c r="J567" s="6" t="str">
        <f t="shared" si="791"/>
        <v/>
      </c>
      <c r="K567" s="6" t="str">
        <f t="shared" si="791"/>
        <v/>
      </c>
      <c r="L567" s="6" t="str">
        <f t="shared" si="791"/>
        <v/>
      </c>
      <c r="M567" s="6"/>
      <c r="N567" s="41"/>
      <c r="O567" s="11" t="str">
        <f>IF(ISNA(VLOOKUP(N567,Table1[[ID]:[Last Name]],2,FALSE)),"",VLOOKUP(N567,Table1[[ID]:[Last Name]],2,FALSE))</f>
        <v/>
      </c>
      <c r="P567" s="24" t="str">
        <f>IF(ISNA(VLOOKUP(N567,Table1[[ID]:[Email2]],3,FALSE)),"",VLOOKUP(N567,Table1[[ID]:[Email2]],3,FALSE))</f>
        <v/>
      </c>
    </row>
    <row r="568" spans="1:16" x14ac:dyDescent="0.25">
      <c r="B568" s="17"/>
    </row>
    <row r="569" spans="1:16" x14ac:dyDescent="0.25">
      <c r="A569" t="str">
        <f t="shared" ref="A569:A574" si="792">$A$6</f>
        <v>Sunday April 10th</v>
      </c>
      <c r="B569" s="20" t="str">
        <f t="shared" ref="B569:B574" si="793">$B$541</f>
        <v>2:40pm - 3pm</v>
      </c>
      <c r="D569" s="38"/>
      <c r="E569" s="3" t="str">
        <f>IF(ISNA(VLOOKUP(D569,'Project Information'!$A$2:$K$59,2,FALSE)),"",VLOOKUP(D569,'Project Information'!$A$2:$K$59,2,FALSE))</f>
        <v/>
      </c>
      <c r="F569" s="3" t="str">
        <f>IF(ISNA(VLOOKUP(D569,'Project Information'!$A$2:$K$59,3,FALSE)),"",VLOOKUP(D569,'Project Information'!$A$2:$K$59,3,FALSE))</f>
        <v/>
      </c>
      <c r="G569" s="3" t="str">
        <f>IF(ISNA(VLOOKUP(D569,'Project Information'!$A$2:$K$59,4,FALSE)),"",VLOOKUP(D569,'Project Information'!$A$2:$K$59,4,FALSE))</f>
        <v/>
      </c>
      <c r="H569" s="3" t="str">
        <f>IF(ISNA(VLOOKUP(D569,'Project Information'!$A$2:$K$59,6,FALSE)),"",VLOOKUP(D569,'Project Information'!$A$2:$K$59,6,FALSE))</f>
        <v/>
      </c>
      <c r="I569" s="3" t="str">
        <f>IF(ISNA(VLOOKUP(D569,'Project Information'!$A$2:$K$59,7,FALSE)),"",VLOOKUP(D569,'Project Information'!$A$2:$K$59,7,FALSE))</f>
        <v/>
      </c>
      <c r="J569" s="3" t="str">
        <f>IF(ISNA(VLOOKUP(D569,'Project Information'!$A$2:$K$59,8,FALSE)),"",VLOOKUP(D569,'Project Information'!$A$2:$K$59,8,FALSE))</f>
        <v/>
      </c>
      <c r="K569" s="21" t="str">
        <f>IF(ISNA(VLOOKUP(D569,'Project Information'!$A$2:$K$59,10,FALSE)),"",VLOOKUP(D569,'Project Information'!$A$2:$K$59,10,FALSE))</f>
        <v/>
      </c>
      <c r="L569" s="3" t="str">
        <f>IF(ISNA(VLOOKUP(D569,'Project Information'!$A$2:$K$59,11,FALSE)),"",VLOOKUP(D569,'Project Information'!$A$2:$K$59,11,FALSE))</f>
        <v/>
      </c>
      <c r="M569" s="3"/>
      <c r="N569" s="39"/>
      <c r="O569" s="10" t="str">
        <f>IF(ISNA(VLOOKUP(N569,Table1[[ID]:[Last Name]],2,FALSE)),"",VLOOKUP(N569,Table1[[ID]:[Last Name]],2,FALSE))</f>
        <v/>
      </c>
      <c r="P569" s="23" t="str">
        <f>IF(ISNA(VLOOKUP(N569,Table1[[ID]:[Email2]],3,FALSE)),"",VLOOKUP(N569,Table1[[ID]:[Email2]],3,FALSE))</f>
        <v/>
      </c>
    </row>
    <row r="570" spans="1:16" x14ac:dyDescent="0.25">
      <c r="A570" t="str">
        <f t="shared" si="792"/>
        <v>Sunday April 10th</v>
      </c>
      <c r="B570" s="20" t="str">
        <f t="shared" si="793"/>
        <v>2:40pm - 3pm</v>
      </c>
      <c r="D570" s="4">
        <f>D569</f>
        <v>0</v>
      </c>
      <c r="E570" t="str">
        <f>E569</f>
        <v/>
      </c>
      <c r="F570" t="str">
        <f t="shared" ref="F570:F573" si="794">F569</f>
        <v/>
      </c>
      <c r="G570" t="str">
        <f t="shared" ref="G570:G573" si="795">G569</f>
        <v/>
      </c>
      <c r="H570" t="str">
        <f t="shared" ref="H570:H573" si="796">H569</f>
        <v/>
      </c>
      <c r="I570" t="str">
        <f t="shared" ref="I570:I573" si="797">I569</f>
        <v/>
      </c>
      <c r="J570" t="str">
        <f t="shared" ref="J570:J573" si="798">J569</f>
        <v/>
      </c>
      <c r="K570" t="str">
        <f t="shared" ref="K570:K573" si="799">K569</f>
        <v/>
      </c>
      <c r="L570" t="str">
        <f t="shared" ref="L570:L573" si="800">L569</f>
        <v/>
      </c>
      <c r="N570" s="40"/>
      <c r="O570" s="12" t="str">
        <f>IF(ISNA(VLOOKUP(N570,Table1[[ID]:[Last Name]],2,FALSE)),"",VLOOKUP(N570,Table1[[ID]:[Last Name]],2,FALSE))</f>
        <v/>
      </c>
      <c r="P570" s="22" t="str">
        <f>IF(ISNA(VLOOKUP(N570,Table1[[ID]:[Email2]],3,FALSE)),"",VLOOKUP(N570,Table1[[ID]:[Email2]],3,FALSE))</f>
        <v/>
      </c>
    </row>
    <row r="571" spans="1:16" x14ac:dyDescent="0.25">
      <c r="A571" t="str">
        <f t="shared" si="792"/>
        <v>Sunday April 10th</v>
      </c>
      <c r="B571" s="20" t="str">
        <f t="shared" si="793"/>
        <v>2:40pm - 3pm</v>
      </c>
      <c r="D571" s="4">
        <f t="shared" ref="D571:D573" si="801">D570</f>
        <v>0</v>
      </c>
      <c r="E571" t="str">
        <f t="shared" ref="E571:E573" si="802">E570</f>
        <v/>
      </c>
      <c r="F571" t="str">
        <f t="shared" si="794"/>
        <v/>
      </c>
      <c r="G571" t="str">
        <f t="shared" si="795"/>
        <v/>
      </c>
      <c r="H571" t="str">
        <f t="shared" si="796"/>
        <v/>
      </c>
      <c r="I571" t="str">
        <f t="shared" si="797"/>
        <v/>
      </c>
      <c r="J571" t="str">
        <f t="shared" si="798"/>
        <v/>
      </c>
      <c r="K571" t="str">
        <f t="shared" si="799"/>
        <v/>
      </c>
      <c r="L571" t="str">
        <f t="shared" si="800"/>
        <v/>
      </c>
      <c r="N571" s="40"/>
      <c r="O571" s="12" t="str">
        <f>IF(ISNA(VLOOKUP(N571,Table1[[ID]:[Last Name]],2,FALSE)),"",VLOOKUP(N571,Table1[[ID]:[Last Name]],2,FALSE))</f>
        <v/>
      </c>
      <c r="P571" s="22" t="str">
        <f>IF(ISNA(VLOOKUP(N571,Table1[[ID]:[Email2]],3,FALSE)),"",VLOOKUP(N571,Table1[[ID]:[Email2]],3,FALSE))</f>
        <v/>
      </c>
    </row>
    <row r="572" spans="1:16" x14ac:dyDescent="0.25">
      <c r="A572" t="str">
        <f t="shared" si="792"/>
        <v>Sunday April 10th</v>
      </c>
      <c r="B572" s="20" t="str">
        <f t="shared" si="793"/>
        <v>2:40pm - 3pm</v>
      </c>
      <c r="D572" s="4">
        <f t="shared" si="801"/>
        <v>0</v>
      </c>
      <c r="E572" t="str">
        <f t="shared" si="802"/>
        <v/>
      </c>
      <c r="F572" t="str">
        <f t="shared" si="794"/>
        <v/>
      </c>
      <c r="G572" t="str">
        <f t="shared" si="795"/>
        <v/>
      </c>
      <c r="H572" t="str">
        <f t="shared" si="796"/>
        <v/>
      </c>
      <c r="I572" t="str">
        <f t="shared" si="797"/>
        <v/>
      </c>
      <c r="J572" t="str">
        <f t="shared" si="798"/>
        <v/>
      </c>
      <c r="K572" t="str">
        <f t="shared" si="799"/>
        <v/>
      </c>
      <c r="L572" t="str">
        <f t="shared" si="800"/>
        <v/>
      </c>
      <c r="N572" s="40"/>
      <c r="O572" s="12" t="str">
        <f>IF(ISNA(VLOOKUP(N572,Table1[[ID]:[Last Name]],2,FALSE)),"",VLOOKUP(N572,Table1[[ID]:[Last Name]],2,FALSE))</f>
        <v/>
      </c>
      <c r="P572" s="22" t="str">
        <f>IF(ISNA(VLOOKUP(N572,Table1[[ID]:[Email2]],3,FALSE)),"",VLOOKUP(N572,Table1[[ID]:[Email2]],3,FALSE))</f>
        <v/>
      </c>
    </row>
    <row r="573" spans="1:16" x14ac:dyDescent="0.25">
      <c r="A573" t="str">
        <f t="shared" si="792"/>
        <v>Sunday April 10th</v>
      </c>
      <c r="B573" s="20" t="str">
        <f t="shared" si="793"/>
        <v>2:40pm - 3pm</v>
      </c>
      <c r="D573" s="4">
        <f t="shared" si="801"/>
        <v>0</v>
      </c>
      <c r="E573" t="str">
        <f t="shared" si="802"/>
        <v/>
      </c>
      <c r="F573" t="str">
        <f t="shared" si="794"/>
        <v/>
      </c>
      <c r="G573" t="str">
        <f t="shared" si="795"/>
        <v/>
      </c>
      <c r="H573" t="str">
        <f t="shared" si="796"/>
        <v/>
      </c>
      <c r="I573" t="str">
        <f t="shared" si="797"/>
        <v/>
      </c>
      <c r="J573" t="str">
        <f t="shared" si="798"/>
        <v/>
      </c>
      <c r="K573" t="str">
        <f t="shared" si="799"/>
        <v/>
      </c>
      <c r="L573" t="str">
        <f t="shared" si="800"/>
        <v/>
      </c>
      <c r="N573" s="40"/>
      <c r="O573" s="12" t="str">
        <f>IF(ISNA(VLOOKUP(N573,Table1[[ID]:[Last Name]],2,FALSE)),"",VLOOKUP(N573,Table1[[ID]:[Last Name]],2,FALSE))</f>
        <v/>
      </c>
      <c r="P573" s="22" t="str">
        <f>IF(ISNA(VLOOKUP(N573,Table1[[ID]:[Email2]],3,FALSE)),"",VLOOKUP(N573,Table1[[ID]:[Email2]],3,FALSE))</f>
        <v/>
      </c>
    </row>
    <row r="574" spans="1:16" x14ac:dyDescent="0.25">
      <c r="A574" t="str">
        <f t="shared" si="792"/>
        <v>Sunday April 10th</v>
      </c>
      <c r="B574" s="20" t="str">
        <f t="shared" si="793"/>
        <v>2:40pm - 3pm</v>
      </c>
      <c r="D574" s="5">
        <f>D569</f>
        <v>0</v>
      </c>
      <c r="E574" s="6" t="str">
        <f>E569</f>
        <v/>
      </c>
      <c r="F574" s="6" t="str">
        <f t="shared" ref="F574:L574" si="803">F569</f>
        <v/>
      </c>
      <c r="G574" s="6" t="str">
        <f t="shared" si="803"/>
        <v/>
      </c>
      <c r="H574" s="6" t="str">
        <f t="shared" si="803"/>
        <v/>
      </c>
      <c r="I574" s="6" t="str">
        <f t="shared" si="803"/>
        <v/>
      </c>
      <c r="J574" s="6" t="str">
        <f t="shared" si="803"/>
        <v/>
      </c>
      <c r="K574" s="6" t="str">
        <f t="shared" si="803"/>
        <v/>
      </c>
      <c r="L574" s="6" t="str">
        <f t="shared" si="803"/>
        <v/>
      </c>
      <c r="M574" s="6"/>
      <c r="N574" s="41"/>
      <c r="O574" s="11" t="str">
        <f>IF(ISNA(VLOOKUP(N574,Table1[[ID]:[Last Name]],2,FALSE)),"",VLOOKUP(N574,Table1[[ID]:[Last Name]],2,FALSE))</f>
        <v/>
      </c>
      <c r="P574" s="24" t="str">
        <f>IF(ISNA(VLOOKUP(N574,Table1[[ID]:[Email2]],3,FALSE)),"",VLOOKUP(N574,Table1[[ID]:[Email2]],3,FALSE))</f>
        <v/>
      </c>
    </row>
    <row r="575" spans="1:16" x14ac:dyDescent="0.25">
      <c r="B575" s="17"/>
    </row>
    <row r="576" spans="1:16" x14ac:dyDescent="0.25">
      <c r="A576" t="str">
        <f t="shared" ref="A576:A581" si="804">$A$6</f>
        <v>Sunday April 10th</v>
      </c>
      <c r="B576" s="20" t="str">
        <f t="shared" ref="B576:B580" si="805">$B$541</f>
        <v>2:40pm - 3pm</v>
      </c>
      <c r="D576" s="38"/>
      <c r="E576" s="3" t="str">
        <f>IF(ISNA(VLOOKUP(D576,'Project Information'!$A$2:$K$59,2,FALSE)),"",VLOOKUP(D576,'Project Information'!$A$2:$K$59,2,FALSE))</f>
        <v/>
      </c>
      <c r="F576" s="3" t="str">
        <f>IF(ISNA(VLOOKUP(D576,'Project Information'!$A$2:$K$59,3,FALSE)),"",VLOOKUP(D576,'Project Information'!$A$2:$K$59,3,FALSE))</f>
        <v/>
      </c>
      <c r="G576" s="3" t="str">
        <f>IF(ISNA(VLOOKUP(D576,'Project Information'!$A$2:$K$59,4,FALSE)),"",VLOOKUP(D576,'Project Information'!$A$2:$K$59,4,FALSE))</f>
        <v/>
      </c>
      <c r="H576" s="3" t="str">
        <f>IF(ISNA(VLOOKUP(D576,'Project Information'!$A$2:$K$59,6,FALSE)),"",VLOOKUP(D576,'Project Information'!$A$2:$K$59,6,FALSE))</f>
        <v/>
      </c>
      <c r="I576" s="3" t="str">
        <f>IF(ISNA(VLOOKUP(D576,'Project Information'!$A$2:$K$59,7,FALSE)),"",VLOOKUP(D576,'Project Information'!$A$2:$K$59,7,FALSE))</f>
        <v/>
      </c>
      <c r="J576" s="3" t="str">
        <f>IF(ISNA(VLOOKUP(D576,'Project Information'!$A$2:$K$59,8,FALSE)),"",VLOOKUP(D576,'Project Information'!$A$2:$K$59,8,FALSE))</f>
        <v/>
      </c>
      <c r="K576" s="21" t="str">
        <f>IF(ISNA(VLOOKUP(D576,'Project Information'!$A$2:$K$59,10,FALSE)),"",VLOOKUP(D576,'Project Information'!$A$2:$K$59,10,FALSE))</f>
        <v/>
      </c>
      <c r="L576" s="3" t="str">
        <f>IF(ISNA(VLOOKUP(D576,'Project Information'!$A$2:$K$59,11,FALSE)),"",VLOOKUP(D576,'Project Information'!$A$2:$K$59,11,FALSE))</f>
        <v/>
      </c>
      <c r="M576" s="3"/>
      <c r="N576" s="39"/>
      <c r="O576" s="10" t="str">
        <f>IF(ISNA(VLOOKUP(N576,Table1[[ID]:[Last Name]],2,FALSE)),"",VLOOKUP(N576,Table1[[ID]:[Last Name]],2,FALSE))</f>
        <v/>
      </c>
      <c r="P576" s="23" t="str">
        <f>IF(ISNA(VLOOKUP(N576,Table1[[ID]:[Email2]],3,FALSE)),"",VLOOKUP(N576,Table1[[ID]:[Email2]],3,FALSE))</f>
        <v/>
      </c>
    </row>
    <row r="577" spans="1:16" x14ac:dyDescent="0.25">
      <c r="A577" t="str">
        <f t="shared" si="804"/>
        <v>Sunday April 10th</v>
      </c>
      <c r="B577" s="20" t="str">
        <f t="shared" si="805"/>
        <v>2:40pm - 3pm</v>
      </c>
      <c r="D577" s="4">
        <f>D576</f>
        <v>0</v>
      </c>
      <c r="E577" t="str">
        <f>E576</f>
        <v/>
      </c>
      <c r="F577" t="str">
        <f t="shared" ref="F577:F580" si="806">F576</f>
        <v/>
      </c>
      <c r="G577" t="str">
        <f t="shared" ref="G577:G580" si="807">G576</f>
        <v/>
      </c>
      <c r="H577" t="str">
        <f t="shared" ref="H577:H580" si="808">H576</f>
        <v/>
      </c>
      <c r="I577" t="str">
        <f t="shared" ref="I577:I580" si="809">I576</f>
        <v/>
      </c>
      <c r="J577" t="str">
        <f t="shared" ref="J577:J580" si="810">J576</f>
        <v/>
      </c>
      <c r="K577" t="str">
        <f t="shared" ref="K577:K580" si="811">K576</f>
        <v/>
      </c>
      <c r="L577" t="str">
        <f t="shared" ref="L577:L580" si="812">L576</f>
        <v/>
      </c>
      <c r="N577" s="40"/>
      <c r="O577" s="12" t="str">
        <f>IF(ISNA(VLOOKUP(N577,Table1[[ID]:[Last Name]],2,FALSE)),"",VLOOKUP(N577,Table1[[ID]:[Last Name]],2,FALSE))</f>
        <v/>
      </c>
      <c r="P577" s="22" t="str">
        <f>IF(ISNA(VLOOKUP(N577,Table1[[ID]:[Email2]],3,FALSE)),"",VLOOKUP(N577,Table1[[ID]:[Email2]],3,FALSE))</f>
        <v/>
      </c>
    </row>
    <row r="578" spans="1:16" x14ac:dyDescent="0.25">
      <c r="A578" t="str">
        <f t="shared" si="804"/>
        <v>Sunday April 10th</v>
      </c>
      <c r="B578" s="20" t="str">
        <f t="shared" si="805"/>
        <v>2:40pm - 3pm</v>
      </c>
      <c r="D578" s="4">
        <f t="shared" ref="D578:D580" si="813">D577</f>
        <v>0</v>
      </c>
      <c r="E578" t="str">
        <f t="shared" ref="E578:E580" si="814">E577</f>
        <v/>
      </c>
      <c r="F578" t="str">
        <f t="shared" si="806"/>
        <v/>
      </c>
      <c r="G578" t="str">
        <f t="shared" si="807"/>
        <v/>
      </c>
      <c r="H578" t="str">
        <f t="shared" si="808"/>
        <v/>
      </c>
      <c r="I578" t="str">
        <f t="shared" si="809"/>
        <v/>
      </c>
      <c r="J578" t="str">
        <f t="shared" si="810"/>
        <v/>
      </c>
      <c r="K578" t="str">
        <f t="shared" si="811"/>
        <v/>
      </c>
      <c r="L578" t="str">
        <f t="shared" si="812"/>
        <v/>
      </c>
      <c r="N578" s="40"/>
      <c r="O578" s="12" t="str">
        <f>IF(ISNA(VLOOKUP(N578,Table1[[ID]:[Last Name]],2,FALSE)),"",VLOOKUP(N578,Table1[[ID]:[Last Name]],2,FALSE))</f>
        <v/>
      </c>
      <c r="P578" s="22" t="str">
        <f>IF(ISNA(VLOOKUP(N578,Table1[[ID]:[Email2]],3,FALSE)),"",VLOOKUP(N578,Table1[[ID]:[Email2]],3,FALSE))</f>
        <v/>
      </c>
    </row>
    <row r="579" spans="1:16" x14ac:dyDescent="0.25">
      <c r="A579" t="str">
        <f t="shared" si="804"/>
        <v>Sunday April 10th</v>
      </c>
      <c r="B579" s="20" t="str">
        <f t="shared" si="805"/>
        <v>2:40pm - 3pm</v>
      </c>
      <c r="D579" s="4">
        <f t="shared" si="813"/>
        <v>0</v>
      </c>
      <c r="E579" t="str">
        <f t="shared" si="814"/>
        <v/>
      </c>
      <c r="F579" t="str">
        <f t="shared" si="806"/>
        <v/>
      </c>
      <c r="G579" t="str">
        <f t="shared" si="807"/>
        <v/>
      </c>
      <c r="H579" t="str">
        <f t="shared" si="808"/>
        <v/>
      </c>
      <c r="I579" t="str">
        <f t="shared" si="809"/>
        <v/>
      </c>
      <c r="J579" t="str">
        <f t="shared" si="810"/>
        <v/>
      </c>
      <c r="K579" t="str">
        <f t="shared" si="811"/>
        <v/>
      </c>
      <c r="L579" t="str">
        <f t="shared" si="812"/>
        <v/>
      </c>
      <c r="N579" s="40"/>
      <c r="O579" s="12" t="str">
        <f>IF(ISNA(VLOOKUP(N579,Table1[[ID]:[Last Name]],2,FALSE)),"",VLOOKUP(N579,Table1[[ID]:[Last Name]],2,FALSE))</f>
        <v/>
      </c>
      <c r="P579" s="22" t="str">
        <f>IF(ISNA(VLOOKUP(N579,Table1[[ID]:[Email2]],3,FALSE)),"",VLOOKUP(N579,Table1[[ID]:[Email2]],3,FALSE))</f>
        <v/>
      </c>
    </row>
    <row r="580" spans="1:16" x14ac:dyDescent="0.25">
      <c r="A580" t="str">
        <f t="shared" si="804"/>
        <v>Sunday April 10th</v>
      </c>
      <c r="B580" s="20" t="str">
        <f t="shared" si="805"/>
        <v>2:40pm - 3pm</v>
      </c>
      <c r="D580" s="4">
        <f t="shared" si="813"/>
        <v>0</v>
      </c>
      <c r="E580" t="str">
        <f t="shared" si="814"/>
        <v/>
      </c>
      <c r="F580" t="str">
        <f t="shared" si="806"/>
        <v/>
      </c>
      <c r="G580" t="str">
        <f t="shared" si="807"/>
        <v/>
      </c>
      <c r="H580" t="str">
        <f t="shared" si="808"/>
        <v/>
      </c>
      <c r="I580" t="str">
        <f t="shared" si="809"/>
        <v/>
      </c>
      <c r="J580" t="str">
        <f t="shared" si="810"/>
        <v/>
      </c>
      <c r="K580" t="str">
        <f t="shared" si="811"/>
        <v/>
      </c>
      <c r="L580" t="str">
        <f t="shared" si="812"/>
        <v/>
      </c>
      <c r="N580" s="40"/>
      <c r="O580" s="12" t="str">
        <f>IF(ISNA(VLOOKUP(N580,Table1[[ID]:[Last Name]],2,FALSE)),"",VLOOKUP(N580,Table1[[ID]:[Last Name]],2,FALSE))</f>
        <v/>
      </c>
      <c r="P580" s="22" t="str">
        <f>IF(ISNA(VLOOKUP(N580,Table1[[ID]:[Email2]],3,FALSE)),"",VLOOKUP(N580,Table1[[ID]:[Email2]],3,FALSE))</f>
        <v/>
      </c>
    </row>
    <row r="581" spans="1:16" x14ac:dyDescent="0.25">
      <c r="A581" t="str">
        <f t="shared" si="804"/>
        <v>Sunday April 10th</v>
      </c>
      <c r="B581" s="20" t="str">
        <f>$B$541</f>
        <v>2:40pm - 3pm</v>
      </c>
      <c r="D581" s="5">
        <f>D576</f>
        <v>0</v>
      </c>
      <c r="E581" s="6" t="str">
        <f>E576</f>
        <v/>
      </c>
      <c r="F581" s="6" t="str">
        <f t="shared" ref="F581:L581" si="815">F576</f>
        <v/>
      </c>
      <c r="G581" s="6" t="str">
        <f t="shared" si="815"/>
        <v/>
      </c>
      <c r="H581" s="6" t="str">
        <f t="shared" si="815"/>
        <v/>
      </c>
      <c r="I581" s="6" t="str">
        <f t="shared" si="815"/>
        <v/>
      </c>
      <c r="J581" s="6" t="str">
        <f t="shared" si="815"/>
        <v/>
      </c>
      <c r="K581" s="6" t="str">
        <f t="shared" si="815"/>
        <v/>
      </c>
      <c r="L581" s="6" t="str">
        <f t="shared" si="815"/>
        <v/>
      </c>
      <c r="M581" s="6"/>
      <c r="N581" s="41"/>
      <c r="O581" s="11" t="str">
        <f>IF(ISNA(VLOOKUP(N581,Table1[[ID]:[Last Name]],2,FALSE)),"",VLOOKUP(N581,Table1[[ID]:[Last Name]],2,FALSE))</f>
        <v/>
      </c>
      <c r="P581" s="24" t="str">
        <f>IF(ISNA(VLOOKUP(N581,Table1[[ID]:[Email2]],3,FALSE)),"",VLOOKUP(N581,Table1[[ID]:[Email2]],3,FALSE))</f>
        <v/>
      </c>
    </row>
    <row r="583" spans="1:16" s="14" customFormat="1" ht="3.75" customHeight="1" x14ac:dyDescent="0.25"/>
  </sheetData>
  <mergeCells count="3">
    <mergeCell ref="O2:P2"/>
    <mergeCell ref="B270:B273"/>
    <mergeCell ref="D269:P274"/>
  </mergeCells>
  <conditionalFormatting sqref="D494:D496 D538:D540">
    <cfRule type="duplicateValues" dxfId="84" priority="103"/>
  </conditionalFormatting>
  <conditionalFormatting sqref="N6:N46">
    <cfRule type="duplicateValues" dxfId="83" priority="94"/>
  </conditionalFormatting>
  <conditionalFormatting sqref="N50:N90">
    <cfRule type="duplicateValues" dxfId="82" priority="93"/>
  </conditionalFormatting>
  <conditionalFormatting sqref="N94:N134">
    <cfRule type="duplicateValues" dxfId="81" priority="92"/>
  </conditionalFormatting>
  <conditionalFormatting sqref="N138:N178">
    <cfRule type="duplicateValues" dxfId="80" priority="91"/>
  </conditionalFormatting>
  <conditionalFormatting sqref="N182:N222">
    <cfRule type="duplicateValues" dxfId="79" priority="90"/>
  </conditionalFormatting>
  <conditionalFormatting sqref="N226:N266">
    <cfRule type="duplicateValues" dxfId="78" priority="89"/>
  </conditionalFormatting>
  <conditionalFormatting sqref="N277:N317">
    <cfRule type="duplicateValues" dxfId="77" priority="88"/>
  </conditionalFormatting>
  <conditionalFormatting sqref="N321:N361">
    <cfRule type="duplicateValues" dxfId="76" priority="87"/>
  </conditionalFormatting>
  <conditionalFormatting sqref="N365:N405">
    <cfRule type="duplicateValues" dxfId="75" priority="86"/>
  </conditionalFormatting>
  <conditionalFormatting sqref="N409:N449">
    <cfRule type="duplicateValues" dxfId="74" priority="85"/>
  </conditionalFormatting>
  <conditionalFormatting sqref="N453:N493">
    <cfRule type="duplicateValues" dxfId="73" priority="84"/>
  </conditionalFormatting>
  <conditionalFormatting sqref="N497:N537">
    <cfRule type="duplicateValues" dxfId="72" priority="83"/>
  </conditionalFormatting>
  <conditionalFormatting sqref="N541:N581">
    <cfRule type="duplicateValues" dxfId="71" priority="82"/>
  </conditionalFormatting>
  <conditionalFormatting sqref="D41 D34 D27 D20 D13 D6">
    <cfRule type="duplicateValues" dxfId="70" priority="81"/>
  </conditionalFormatting>
  <conditionalFormatting sqref="D50 D57 D64 D71 D78 D85">
    <cfRule type="duplicateValues" dxfId="69" priority="80"/>
  </conditionalFormatting>
  <conditionalFormatting sqref="D94 D101 D108 D115 D122 D129">
    <cfRule type="duplicateValues" dxfId="68" priority="79"/>
  </conditionalFormatting>
  <conditionalFormatting sqref="D138 D145 D152 D159 D166 D173">
    <cfRule type="duplicateValues" dxfId="67" priority="78"/>
  </conditionalFormatting>
  <conditionalFormatting sqref="D182 D189 D196 D203 D210 D217">
    <cfRule type="duplicateValues" dxfId="66" priority="77"/>
  </conditionalFormatting>
  <conditionalFormatting sqref="D226 D233 D240 D247 D254 D261">
    <cfRule type="duplicateValues" dxfId="65" priority="76"/>
  </conditionalFormatting>
  <conditionalFormatting sqref="D277 D284 D291 D298 D305 D312">
    <cfRule type="duplicateValues" dxfId="64" priority="75"/>
  </conditionalFormatting>
  <conditionalFormatting sqref="D321 D328 D335 D342 D349 D356">
    <cfRule type="duplicateValues" dxfId="63" priority="74"/>
  </conditionalFormatting>
  <conditionalFormatting sqref="D365 D372 D379 D386 D393 D400">
    <cfRule type="duplicateValues" dxfId="62" priority="73"/>
  </conditionalFormatting>
  <conditionalFormatting sqref="D409 D416 D423 D430 D437 D444">
    <cfRule type="duplicateValues" dxfId="61" priority="72"/>
  </conditionalFormatting>
  <conditionalFormatting sqref="D453 D460 D467 D474 D481 D488">
    <cfRule type="duplicateValues" dxfId="60" priority="71"/>
  </conditionalFormatting>
  <conditionalFormatting sqref="D497 D504 D511 D518 D525 D532">
    <cfRule type="duplicateValues" dxfId="59" priority="70"/>
  </conditionalFormatting>
  <conditionalFormatting sqref="D541 D548 D555 D562 D569 D576">
    <cfRule type="duplicateValues" dxfId="58" priority="69"/>
  </conditionalFormatting>
  <conditionalFormatting sqref="D576 D569 D562 D555 D548 D541 D497 D488 D481 D474 D467 D460 D453 D444 D437 D430 D423 D416 D409 D400 D393 D386 D379 D372 D365 D356 D349 D342 D335 D328 D321 D312 D305 D298 D291 D284 D277 D261 D254 D247 D240 D233 D226 D217 D210 D203 D196 D189 D182 D173 D166 D159 D152 D145 D138 D129 D122 D115 D108 D101 D94 D85 D78 D71 D64 D57 D50 D41 D34 D27 D20 D13 D6 D504 D511 D518 D525 D532">
    <cfRule type="duplicateValues" dxfId="57" priority="68"/>
  </conditionalFormatting>
  <conditionalFormatting sqref="D223:D225 D275:D276 D12:D13 D26:D27 D33 D40 D47:D49 D91:D93 D135:D137 D179:D181 D267:D269 D318:D320 D362:D364 D406:D408 D19">
    <cfRule type="duplicateValues" dxfId="56" priority="143"/>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5BF9A-8816-4EA5-A7A6-E34B07EDDA75}">
  <dimension ref="A2:C5"/>
  <sheetViews>
    <sheetView workbookViewId="0">
      <selection activeCell="C3" sqref="A3:C3"/>
    </sheetView>
  </sheetViews>
  <sheetFormatPr defaultRowHeight="15" x14ac:dyDescent="0.25"/>
  <cols>
    <col min="1" max="1" width="14.7109375" customWidth="1"/>
    <col min="2" max="2" width="62.42578125" customWidth="1"/>
    <col min="3" max="3" width="48.5703125" customWidth="1"/>
  </cols>
  <sheetData>
    <row r="2" spans="1:3" x14ac:dyDescent="0.25">
      <c r="A2" s="1" t="s">
        <v>33</v>
      </c>
      <c r="B2" s="1" t="s">
        <v>34</v>
      </c>
    </row>
    <row r="3" spans="1:3" x14ac:dyDescent="0.25">
      <c r="C3" s="7"/>
    </row>
    <row r="4" spans="1:3" x14ac:dyDescent="0.25">
      <c r="C4" s="7"/>
    </row>
    <row r="5" spans="1:3" x14ac:dyDescent="0.25">
      <c r="C5" s="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475F2-E811-495C-8391-1B9D2E4708C2}">
  <dimension ref="A1:M36"/>
  <sheetViews>
    <sheetView workbookViewId="0">
      <selection activeCell="C4" sqref="C4"/>
    </sheetView>
  </sheetViews>
  <sheetFormatPr defaultRowHeight="15" x14ac:dyDescent="0.25"/>
  <cols>
    <col min="2" max="2" width="40.140625" customWidth="1"/>
    <col min="3" max="3" width="30.140625" bestFit="1" customWidth="1"/>
    <col min="4" max="4" width="46.42578125" bestFit="1" customWidth="1"/>
    <col min="5" max="5" width="19.85546875" customWidth="1"/>
    <col min="6" max="6" width="14.85546875" customWidth="1"/>
    <col min="7" max="7" width="17" bestFit="1" customWidth="1"/>
    <col min="12" max="12" width="16.140625" customWidth="1"/>
    <col min="13" max="13" width="21.28515625" customWidth="1"/>
  </cols>
  <sheetData>
    <row r="1" spans="1:13" x14ac:dyDescent="0.25">
      <c r="A1" t="s">
        <v>35</v>
      </c>
      <c r="B1" t="s">
        <v>36</v>
      </c>
      <c r="C1" t="s">
        <v>37</v>
      </c>
      <c r="D1" t="s">
        <v>38</v>
      </c>
      <c r="E1" t="s">
        <v>39</v>
      </c>
      <c r="F1" t="s">
        <v>40</v>
      </c>
      <c r="G1" t="s">
        <v>41</v>
      </c>
      <c r="H1" s="9" t="s">
        <v>42</v>
      </c>
      <c r="I1" s="9" t="s">
        <v>43</v>
      </c>
      <c r="J1" s="9" t="s">
        <v>44</v>
      </c>
      <c r="K1" s="9" t="s">
        <v>45</v>
      </c>
      <c r="L1" t="s">
        <v>46</v>
      </c>
      <c r="M1" t="s">
        <v>47</v>
      </c>
    </row>
    <row r="2" spans="1:13" x14ac:dyDescent="0.25">
      <c r="A2" s="26">
        <v>1</v>
      </c>
      <c r="B2" s="87" t="s">
        <v>68</v>
      </c>
      <c r="C2" s="91" t="s">
        <v>69</v>
      </c>
      <c r="D2" s="32"/>
      <c r="E2" s="26"/>
      <c r="F2" s="36"/>
      <c r="G2" s="32"/>
      <c r="H2" s="32" t="s">
        <v>48</v>
      </c>
      <c r="I2" s="32" t="s">
        <v>48</v>
      </c>
      <c r="J2" s="32" t="s">
        <v>49</v>
      </c>
      <c r="K2" s="32" t="s">
        <v>49</v>
      </c>
      <c r="L2" s="26">
        <f>COUNTIF('Judge Schedule - Working File'!O1:O581,Table1[[#This Row],[Last Name]])</f>
        <v>1</v>
      </c>
      <c r="M2">
        <v>5</v>
      </c>
    </row>
    <row r="3" spans="1:13" x14ac:dyDescent="0.25">
      <c r="A3" s="26">
        <v>2</v>
      </c>
      <c r="B3" s="87" t="s">
        <v>70</v>
      </c>
      <c r="C3" s="50" t="s">
        <v>71</v>
      </c>
      <c r="D3" s="33"/>
      <c r="E3" s="26"/>
      <c r="F3" s="37"/>
      <c r="G3" s="34"/>
      <c r="H3" s="33" t="s">
        <v>49</v>
      </c>
      <c r="I3" s="33" t="s">
        <v>48</v>
      </c>
      <c r="J3" s="33" t="s">
        <v>50</v>
      </c>
      <c r="K3" s="33" t="s">
        <v>50</v>
      </c>
      <c r="L3" s="26">
        <f>COUNTIF('Judge Schedule - Working File'!O1:O581,Table1[[#This Row],[Last Name]])</f>
        <v>1</v>
      </c>
      <c r="M3">
        <v>5</v>
      </c>
    </row>
    <row r="4" spans="1:13" x14ac:dyDescent="0.25">
      <c r="A4" s="26">
        <v>3</v>
      </c>
      <c r="B4" s="87" t="s">
        <v>72</v>
      </c>
      <c r="C4" s="91" t="s">
        <v>73</v>
      </c>
      <c r="D4" s="32"/>
      <c r="E4" s="26"/>
      <c r="F4" s="36"/>
      <c r="G4" s="35"/>
      <c r="H4" s="32" t="s">
        <v>48</v>
      </c>
      <c r="I4" s="32" t="s">
        <v>48</v>
      </c>
      <c r="J4" s="32" t="s">
        <v>49</v>
      </c>
      <c r="K4" s="32" t="s">
        <v>49</v>
      </c>
      <c r="L4" s="26">
        <f>COUNTIF('Judge Schedule - Working File'!O1:O581,Table1[[#This Row],[Last Name]])</f>
        <v>1</v>
      </c>
      <c r="M4">
        <v>5</v>
      </c>
    </row>
    <row r="5" spans="1:13" x14ac:dyDescent="0.25">
      <c r="A5" s="26"/>
      <c r="B5" s="26"/>
      <c r="C5" s="33"/>
      <c r="D5" s="33"/>
      <c r="E5" s="26"/>
      <c r="F5" s="37"/>
      <c r="G5" s="34"/>
      <c r="H5" s="33" t="s">
        <v>48</v>
      </c>
      <c r="I5" s="33" t="s">
        <v>48</v>
      </c>
      <c r="J5" s="33" t="s">
        <v>49</v>
      </c>
      <c r="K5" s="33" t="s">
        <v>49</v>
      </c>
      <c r="L5" s="26">
        <f>COUNTIF('Judge Schedule - Working File'!O1:O581,Table1[[#This Row],[Last Name]])</f>
        <v>0</v>
      </c>
      <c r="M5" s="13">
        <v>5</v>
      </c>
    </row>
    <row r="6" spans="1:13" x14ac:dyDescent="0.25">
      <c r="A6" s="26"/>
      <c r="B6" s="26"/>
      <c r="C6" s="32"/>
      <c r="D6" s="32"/>
      <c r="E6" s="26"/>
      <c r="F6" s="36"/>
      <c r="G6" s="35"/>
      <c r="H6" s="32" t="s">
        <v>49</v>
      </c>
      <c r="I6" s="32" t="s">
        <v>49</v>
      </c>
      <c r="J6" s="32" t="s">
        <v>48</v>
      </c>
      <c r="K6" s="32" t="s">
        <v>50</v>
      </c>
      <c r="L6" s="26">
        <f>COUNTIF('Judge Schedule - Working File'!O1:O581,Table1[[#This Row],[Last Name]])</f>
        <v>0</v>
      </c>
      <c r="M6">
        <v>4</v>
      </c>
    </row>
    <row r="7" spans="1:13" s="56" customFormat="1" x14ac:dyDescent="0.25">
      <c r="A7" s="87"/>
      <c r="B7" s="87"/>
      <c r="C7" s="85"/>
      <c r="D7" s="85"/>
      <c r="E7" s="87"/>
      <c r="F7" s="85"/>
      <c r="G7" s="88"/>
      <c r="H7" s="85" t="s">
        <v>49</v>
      </c>
      <c r="I7" s="85" t="s">
        <v>49</v>
      </c>
      <c r="J7" s="85" t="s">
        <v>49</v>
      </c>
      <c r="K7" s="85" t="s">
        <v>49</v>
      </c>
      <c r="L7" s="55">
        <f>COUNTIF('Judge Schedule - Working File'!O1:O581,Table1[[#This Row],[Last Name]])</f>
        <v>0</v>
      </c>
      <c r="M7" s="56">
        <v>6</v>
      </c>
    </row>
    <row r="8" spans="1:13" x14ac:dyDescent="0.25">
      <c r="A8" s="26"/>
      <c r="B8" s="26"/>
      <c r="C8" s="32"/>
      <c r="D8" s="32"/>
      <c r="E8" s="26"/>
      <c r="F8" s="32"/>
      <c r="G8" s="35"/>
      <c r="H8" s="32" t="s">
        <v>49</v>
      </c>
      <c r="I8" s="32" t="s">
        <v>49</v>
      </c>
      <c r="J8" s="32" t="s">
        <v>48</v>
      </c>
      <c r="K8" s="32" t="s">
        <v>50</v>
      </c>
      <c r="L8" s="26">
        <f>COUNTIF('Judge Schedule - Working File'!O1:O581,Table1[[#This Row],[Last Name]])</f>
        <v>0</v>
      </c>
      <c r="M8">
        <v>5</v>
      </c>
    </row>
    <row r="9" spans="1:13" x14ac:dyDescent="0.25">
      <c r="A9" s="26"/>
      <c r="B9" s="26"/>
      <c r="C9" s="33"/>
      <c r="D9" s="33"/>
      <c r="E9" s="26"/>
      <c r="F9" s="33"/>
      <c r="G9" s="34"/>
      <c r="H9" s="33" t="s">
        <v>49</v>
      </c>
      <c r="I9" s="33" t="s">
        <v>49</v>
      </c>
      <c r="J9" s="33" t="s">
        <v>49</v>
      </c>
      <c r="K9" s="33" t="s">
        <v>49</v>
      </c>
      <c r="L9" s="26">
        <f>COUNTIF('Judge Schedule - Working File'!O1:O581,Table1[[#This Row],[Last Name]])</f>
        <v>0</v>
      </c>
      <c r="M9">
        <v>5</v>
      </c>
    </row>
    <row r="10" spans="1:13" x14ac:dyDescent="0.25">
      <c r="A10" s="26"/>
      <c r="B10" s="26"/>
      <c r="C10" s="32"/>
      <c r="D10" s="32"/>
      <c r="E10" s="26"/>
      <c r="F10" s="32"/>
      <c r="G10" s="35"/>
      <c r="H10" s="32" t="s">
        <v>50</v>
      </c>
      <c r="I10" s="32" t="s">
        <v>48</v>
      </c>
      <c r="J10" s="32" t="s">
        <v>49</v>
      </c>
      <c r="K10" s="32" t="s">
        <v>49</v>
      </c>
      <c r="L10" s="26">
        <f>COUNTIF('Judge Schedule - Working File'!O1:O581,Table1[[#This Row],[Last Name]])</f>
        <v>0</v>
      </c>
      <c r="M10">
        <v>6</v>
      </c>
    </row>
    <row r="11" spans="1:13" x14ac:dyDescent="0.25">
      <c r="A11" s="26"/>
      <c r="B11" s="26"/>
      <c r="C11" s="33"/>
      <c r="D11" s="33"/>
      <c r="E11" s="26"/>
      <c r="F11" s="33"/>
      <c r="G11" s="34"/>
      <c r="H11" s="33" t="s">
        <v>48</v>
      </c>
      <c r="I11" s="33" t="s">
        <v>49</v>
      </c>
      <c r="J11" s="33" t="s">
        <v>49</v>
      </c>
      <c r="K11" s="33" t="s">
        <v>49</v>
      </c>
      <c r="L11" s="26">
        <f>COUNTIF('Judge Schedule - Working File'!O1:O581,Table1[[#This Row],[Last Name]])</f>
        <v>0</v>
      </c>
      <c r="M11" s="13">
        <v>6</v>
      </c>
    </row>
    <row r="12" spans="1:13" x14ac:dyDescent="0.25">
      <c r="A12" s="26"/>
      <c r="B12" s="26"/>
      <c r="C12" s="32"/>
      <c r="D12" s="32"/>
      <c r="E12" s="26"/>
      <c r="F12" s="32"/>
      <c r="G12" s="35"/>
      <c r="H12" s="32" t="s">
        <v>48</v>
      </c>
      <c r="I12" s="32" t="s">
        <v>48</v>
      </c>
      <c r="J12" s="32" t="s">
        <v>49</v>
      </c>
      <c r="K12" s="32" t="s">
        <v>49</v>
      </c>
      <c r="L12" s="26">
        <f>COUNTIF('Judge Schedule - Working File'!O1:O581,Table1[[#This Row],[Last Name]])</f>
        <v>0</v>
      </c>
      <c r="M12" s="13">
        <v>5</v>
      </c>
    </row>
    <row r="13" spans="1:13" x14ac:dyDescent="0.25">
      <c r="A13" s="26"/>
      <c r="B13" s="26"/>
      <c r="C13" s="50"/>
      <c r="D13" s="33"/>
      <c r="E13" s="26"/>
      <c r="H13" s="33" t="s">
        <v>49</v>
      </c>
      <c r="I13" s="33" t="s">
        <v>49</v>
      </c>
      <c r="J13" s="33" t="s">
        <v>49</v>
      </c>
      <c r="K13" s="33" t="s">
        <v>49</v>
      </c>
      <c r="L13" s="26">
        <f>COUNTIF('Judge Schedule - Working File'!O1:O581,Table1[[#This Row],[Last Name]])</f>
        <v>0</v>
      </c>
      <c r="M13">
        <v>6</v>
      </c>
    </row>
    <row r="14" spans="1:13" x14ac:dyDescent="0.25">
      <c r="A14" s="26"/>
      <c r="B14" s="26"/>
      <c r="C14" s="15"/>
      <c r="D14" s="26"/>
      <c r="E14" s="26"/>
      <c r="F14" s="51"/>
      <c r="G14" s="27"/>
      <c r="H14" s="32" t="s">
        <v>50</v>
      </c>
      <c r="I14" s="32" t="s">
        <v>50</v>
      </c>
      <c r="J14" s="32" t="s">
        <v>48</v>
      </c>
      <c r="K14" s="32" t="s">
        <v>49</v>
      </c>
      <c r="L14" s="26">
        <f>COUNTIF('Judge Schedule - Working File'!O1:O581,Table1[[#This Row],[Last Name]])</f>
        <v>0</v>
      </c>
      <c r="M14">
        <v>3</v>
      </c>
    </row>
    <row r="15" spans="1:13" x14ac:dyDescent="0.25">
      <c r="A15" s="26"/>
      <c r="B15" s="26"/>
      <c r="C15" s="52"/>
      <c r="D15" s="26"/>
      <c r="E15" s="26"/>
      <c r="F15" s="26"/>
      <c r="G15" s="26"/>
      <c r="H15" s="33" t="s">
        <v>49</v>
      </c>
      <c r="I15" s="33" t="s">
        <v>48</v>
      </c>
      <c r="J15" s="33" t="s">
        <v>48</v>
      </c>
      <c r="K15" s="33" t="s">
        <v>49</v>
      </c>
      <c r="L15" s="26">
        <f>COUNTIF('Judge Schedule - Working File'!O1:O581,Table1[[#This Row],[Last Name]])</f>
        <v>0</v>
      </c>
      <c r="M15">
        <v>3</v>
      </c>
    </row>
    <row r="16" spans="1:13" x14ac:dyDescent="0.25">
      <c r="A16" s="28"/>
      <c r="B16" s="32"/>
      <c r="C16" s="53"/>
      <c r="D16" s="32"/>
      <c r="E16" s="28"/>
      <c r="F16" s="28"/>
      <c r="G16" s="35"/>
      <c r="H16" s="32" t="s">
        <v>50</v>
      </c>
      <c r="I16" s="32" t="s">
        <v>48</v>
      </c>
      <c r="J16" s="32" t="s">
        <v>49</v>
      </c>
      <c r="K16" s="32" t="s">
        <v>49</v>
      </c>
      <c r="L16" s="26">
        <f>COUNTIF('Judge Schedule - Working File'!O1:O581,Table1[[#This Row],[Last Name]])</f>
        <v>0</v>
      </c>
      <c r="M16">
        <v>6</v>
      </c>
    </row>
    <row r="17" spans="1:13" x14ac:dyDescent="0.25">
      <c r="A17" s="26"/>
      <c r="B17" s="33"/>
      <c r="C17" s="54"/>
      <c r="D17" s="33"/>
      <c r="E17" s="26"/>
      <c r="F17" s="26"/>
      <c r="G17" s="34"/>
      <c r="H17" s="33" t="s">
        <v>49</v>
      </c>
      <c r="I17" s="33" t="s">
        <v>49</v>
      </c>
      <c r="J17" s="33" t="s">
        <v>49</v>
      </c>
      <c r="K17" s="33" t="s">
        <v>49</v>
      </c>
      <c r="L17" s="26">
        <f>COUNTIF('Judge Schedule - Working File'!O1:O581,Table1[[#This Row],[Last Name]])</f>
        <v>0</v>
      </c>
      <c r="M17">
        <v>3</v>
      </c>
    </row>
    <row r="18" spans="1:13" s="56" customFormat="1" x14ac:dyDescent="0.25">
      <c r="A18" s="87"/>
      <c r="B18" s="86"/>
      <c r="C18" s="89"/>
      <c r="D18" s="86"/>
      <c r="E18" s="87"/>
      <c r="F18" s="87"/>
      <c r="G18" s="90"/>
      <c r="H18" s="86" t="s">
        <v>48</v>
      </c>
      <c r="I18" s="86" t="s">
        <v>48</v>
      </c>
      <c r="J18" s="86" t="s">
        <v>49</v>
      </c>
      <c r="K18" s="86" t="s">
        <v>49</v>
      </c>
      <c r="L18" s="55">
        <f>COUNTIF('Judge Schedule - Working File'!O1:O582,Table1[[#This Row],[Last Name]])</f>
        <v>0</v>
      </c>
      <c r="M18" s="56">
        <v>3</v>
      </c>
    </row>
    <row r="19" spans="1:13" x14ac:dyDescent="0.25">
      <c r="A19" s="26"/>
      <c r="B19" s="26"/>
      <c r="C19" s="15"/>
      <c r="D19" s="26"/>
      <c r="E19" s="26"/>
      <c r="F19" s="26"/>
      <c r="G19" s="26"/>
      <c r="H19" s="33" t="s">
        <v>49</v>
      </c>
      <c r="I19" s="33" t="s">
        <v>49</v>
      </c>
      <c r="J19" s="33" t="s">
        <v>48</v>
      </c>
      <c r="K19" s="33" t="s">
        <v>48</v>
      </c>
      <c r="L19" s="26">
        <f>COUNTIF('Judge Schedule - Working File'!$O$1:$O$583,Table1[[#This Row],[Last Name]])</f>
        <v>0</v>
      </c>
      <c r="M19">
        <v>5</v>
      </c>
    </row>
    <row r="20" spans="1:13" x14ac:dyDescent="0.25">
      <c r="A20" s="26"/>
      <c r="B20" s="26"/>
      <c r="C20" s="15"/>
      <c r="D20" s="26"/>
      <c r="E20" s="26"/>
      <c r="F20" s="26"/>
      <c r="G20" s="26"/>
      <c r="H20" s="32" t="s">
        <v>49</v>
      </c>
      <c r="I20" s="32" t="s">
        <v>49</v>
      </c>
      <c r="J20" s="32" t="s">
        <v>49</v>
      </c>
      <c r="K20" s="32" t="s">
        <v>49</v>
      </c>
      <c r="L20" s="26">
        <f>COUNTIF('Judge Schedule - Working File'!$O$1:$O$583,Table1[[#This Row],[Last Name]])</f>
        <v>0</v>
      </c>
      <c r="M20">
        <v>5</v>
      </c>
    </row>
    <row r="21" spans="1:13" x14ac:dyDescent="0.25">
      <c r="A21" s="26"/>
      <c r="B21" s="26"/>
      <c r="C21" s="29"/>
      <c r="D21" s="26"/>
      <c r="E21" s="26"/>
      <c r="F21" s="26"/>
      <c r="G21" s="26"/>
      <c r="H21" s="33" t="s">
        <v>49</v>
      </c>
      <c r="I21" s="33" t="s">
        <v>48</v>
      </c>
      <c r="J21" s="33" t="s">
        <v>48</v>
      </c>
      <c r="K21" s="33" t="s">
        <v>50</v>
      </c>
      <c r="L21" s="26">
        <f>COUNTIF('Judge Schedule - Working File'!$O$1:$O$583,Table1[[#This Row],[Last Name]])</f>
        <v>0</v>
      </c>
      <c r="M21">
        <v>3</v>
      </c>
    </row>
    <row r="22" spans="1:13" x14ac:dyDescent="0.25">
      <c r="A22" s="26"/>
      <c r="B22" s="26"/>
      <c r="C22" s="15"/>
      <c r="D22" s="26"/>
      <c r="E22" s="26"/>
      <c r="F22" s="26"/>
      <c r="G22" s="26"/>
      <c r="H22" s="32" t="s">
        <v>48</v>
      </c>
      <c r="I22" s="32" t="s">
        <v>48</v>
      </c>
      <c r="J22" s="32" t="s">
        <v>49</v>
      </c>
      <c r="K22" s="32" t="s">
        <v>49</v>
      </c>
      <c r="L22" s="26">
        <f>COUNTIF('Judge Schedule - Working File'!$O$1:$O$583,Table1[[#This Row],[Last Name]])</f>
        <v>0</v>
      </c>
      <c r="M22">
        <v>5</v>
      </c>
    </row>
    <row r="23" spans="1:13" x14ac:dyDescent="0.25">
      <c r="A23" s="26"/>
      <c r="B23" s="26"/>
      <c r="C23" s="15"/>
      <c r="D23" s="26"/>
      <c r="E23" s="26"/>
      <c r="F23" s="26"/>
      <c r="G23" s="26"/>
      <c r="H23" s="33" t="s">
        <v>48</v>
      </c>
      <c r="I23" s="33" t="s">
        <v>48</v>
      </c>
      <c r="J23" s="33" t="s">
        <v>49</v>
      </c>
      <c r="K23" s="33" t="s">
        <v>49</v>
      </c>
      <c r="L23" s="26">
        <f>COUNTIF('Judge Schedule - Working File'!$O$1:$O$583,Table1[[#This Row],[Last Name]])</f>
        <v>0</v>
      </c>
      <c r="M23">
        <v>3</v>
      </c>
    </row>
    <row r="24" spans="1:13" x14ac:dyDescent="0.25">
      <c r="A24" s="26"/>
      <c r="B24" s="26"/>
      <c r="C24" s="53"/>
      <c r="D24" s="32"/>
      <c r="E24" s="26"/>
      <c r="F24" s="26"/>
      <c r="G24" s="35"/>
      <c r="H24" s="32" t="s">
        <v>50</v>
      </c>
      <c r="I24" s="32" t="s">
        <v>50</v>
      </c>
      <c r="J24" s="32" t="s">
        <v>49</v>
      </c>
      <c r="K24" s="32" t="s">
        <v>49</v>
      </c>
      <c r="L24" s="26">
        <f>COUNTIF('Judge Schedule - Working File'!$O$1:$O$583,Table1[[#This Row],[Last Name]])</f>
        <v>0</v>
      </c>
      <c r="M24">
        <v>5</v>
      </c>
    </row>
    <row r="25" spans="1:13" x14ac:dyDescent="0.25">
      <c r="A25" s="26"/>
      <c r="B25" s="26"/>
      <c r="C25" s="54"/>
      <c r="D25" s="33"/>
      <c r="E25" s="26"/>
      <c r="F25" s="26"/>
      <c r="G25" s="34"/>
      <c r="H25" s="33" t="s">
        <v>48</v>
      </c>
      <c r="I25" s="33" t="s">
        <v>49</v>
      </c>
      <c r="J25" s="33" t="s">
        <v>49</v>
      </c>
      <c r="K25" s="33" t="s">
        <v>49</v>
      </c>
      <c r="L25" s="26">
        <f>COUNTIF('Judge Schedule - Working File'!$O$1:$O$583,Table1[[#This Row],[Last Name]])</f>
        <v>0</v>
      </c>
      <c r="M25">
        <v>3</v>
      </c>
    </row>
    <row r="26" spans="1:13" x14ac:dyDescent="0.25">
      <c r="A26" s="26"/>
      <c r="B26" s="26"/>
      <c r="C26" s="53"/>
      <c r="D26" s="32"/>
      <c r="E26" s="26"/>
      <c r="F26" s="26"/>
      <c r="G26" s="35"/>
      <c r="H26" s="32" t="s">
        <v>49</v>
      </c>
      <c r="I26" s="32" t="s">
        <v>49</v>
      </c>
      <c r="J26" s="32" t="s">
        <v>48</v>
      </c>
      <c r="K26" s="32" t="s">
        <v>48</v>
      </c>
      <c r="L26" s="26">
        <f>COUNTIF('Judge Schedule - Working File'!$O$1:$O$583,Table1[[#This Row],[Last Name]])</f>
        <v>0</v>
      </c>
      <c r="M26">
        <v>3</v>
      </c>
    </row>
    <row r="27" spans="1:13" x14ac:dyDescent="0.25">
      <c r="A27" s="26"/>
      <c r="B27" s="26"/>
      <c r="C27" s="54"/>
      <c r="D27" s="33"/>
      <c r="E27" s="26"/>
      <c r="F27" s="26"/>
      <c r="G27" s="34"/>
      <c r="H27" s="33" t="s">
        <v>49</v>
      </c>
      <c r="I27" s="33" t="s">
        <v>49</v>
      </c>
      <c r="J27" s="33" t="s">
        <v>49</v>
      </c>
      <c r="K27" s="33" t="s">
        <v>49</v>
      </c>
      <c r="L27" s="26">
        <f>COUNTIF('Judge Schedule - Working File'!$O$1:$O$583,Table1[[#This Row],[Last Name]])</f>
        <v>0</v>
      </c>
      <c r="M27">
        <v>3</v>
      </c>
    </row>
    <row r="28" spans="1:13" x14ac:dyDescent="0.25">
      <c r="A28" s="26"/>
      <c r="B28" s="26"/>
      <c r="C28" s="15"/>
      <c r="D28" s="26"/>
      <c r="E28" s="26"/>
      <c r="F28" s="26"/>
      <c r="G28" s="26"/>
      <c r="H28" s="32" t="s">
        <v>49</v>
      </c>
      <c r="I28" s="32" t="s">
        <v>49</v>
      </c>
      <c r="J28" s="32" t="s">
        <v>48</v>
      </c>
      <c r="K28" s="32" t="s">
        <v>48</v>
      </c>
      <c r="L28" s="26">
        <f>COUNTIF('Judge Schedule - Working File'!$O$1:$O$583,Table1[[#This Row],[Last Name]])</f>
        <v>0</v>
      </c>
      <c r="M28">
        <v>3</v>
      </c>
    </row>
    <row r="29" spans="1:13" x14ac:dyDescent="0.25">
      <c r="A29" s="26"/>
      <c r="B29" s="26"/>
      <c r="C29" s="29"/>
      <c r="D29" s="26"/>
      <c r="E29" s="26"/>
      <c r="F29" s="26"/>
      <c r="G29" s="26"/>
      <c r="H29" s="33" t="s">
        <v>49</v>
      </c>
      <c r="I29" s="33" t="s">
        <v>48</v>
      </c>
      <c r="J29" s="33" t="s">
        <v>48</v>
      </c>
      <c r="K29" s="33" t="s">
        <v>48</v>
      </c>
      <c r="L29" s="26">
        <f>COUNTIF('Judge Schedule - Working File'!$O$1:$O$583,Table1[[#This Row],[Last Name]])</f>
        <v>0</v>
      </c>
      <c r="M29">
        <v>3</v>
      </c>
    </row>
    <row r="30" spans="1:13" x14ac:dyDescent="0.25">
      <c r="A30" s="26"/>
    </row>
    <row r="36" spans="12:13" x14ac:dyDescent="0.25">
      <c r="L36" s="26">
        <f>SUM(L2:L30)</f>
        <v>3</v>
      </c>
      <c r="M36">
        <f>SUM(M2:M34)</f>
        <v>122</v>
      </c>
    </row>
  </sheetData>
  <conditionalFormatting sqref="L2">
    <cfRule type="cellIs" dxfId="55" priority="73" operator="greaterThan">
      <formula>$M$2</formula>
    </cfRule>
  </conditionalFormatting>
  <conditionalFormatting sqref="L4">
    <cfRule type="cellIs" dxfId="54" priority="71" operator="greaterThan">
      <formula>$M$4</formula>
    </cfRule>
  </conditionalFormatting>
  <conditionalFormatting sqref="L6">
    <cfRule type="cellIs" dxfId="53" priority="69" operator="greaterThan">
      <formula>$M$6</formula>
    </cfRule>
  </conditionalFormatting>
  <conditionalFormatting sqref="L7">
    <cfRule type="cellIs" dxfId="52" priority="68" operator="greaterThan">
      <formula>$M$7</formula>
    </cfRule>
  </conditionalFormatting>
  <conditionalFormatting sqref="L8">
    <cfRule type="cellIs" dxfId="51" priority="67" operator="greaterThan">
      <formula>$M$8</formula>
    </cfRule>
  </conditionalFormatting>
  <conditionalFormatting sqref="L9">
    <cfRule type="cellIs" dxfId="50" priority="66" operator="greaterThan">
      <formula>$M$9</formula>
    </cfRule>
  </conditionalFormatting>
  <conditionalFormatting sqref="L11">
    <cfRule type="cellIs" dxfId="49" priority="64" operator="greaterThan">
      <formula>$M$11</formula>
    </cfRule>
  </conditionalFormatting>
  <conditionalFormatting sqref="L12">
    <cfRule type="cellIs" dxfId="48" priority="63" operator="equal">
      <formula>$M$12</formula>
    </cfRule>
  </conditionalFormatting>
  <conditionalFormatting sqref="L13">
    <cfRule type="cellIs" dxfId="47" priority="62" operator="greaterThan">
      <formula>$M$13</formula>
    </cfRule>
  </conditionalFormatting>
  <conditionalFormatting sqref="L13">
    <cfRule type="cellIs" dxfId="46" priority="60" operator="equal">
      <formula>$M$13</formula>
    </cfRule>
  </conditionalFormatting>
  <conditionalFormatting sqref="L11">
    <cfRule type="cellIs" dxfId="45" priority="58" operator="equal">
      <formula>$M$11</formula>
    </cfRule>
  </conditionalFormatting>
  <conditionalFormatting sqref="L9">
    <cfRule type="cellIs" dxfId="44" priority="56" operator="equal">
      <formula>$M$9</formula>
    </cfRule>
  </conditionalFormatting>
  <conditionalFormatting sqref="L8">
    <cfRule type="cellIs" dxfId="43" priority="55" operator="equal">
      <formula>$M$8</formula>
    </cfRule>
  </conditionalFormatting>
  <conditionalFormatting sqref="L7">
    <cfRule type="cellIs" dxfId="42" priority="54" operator="equal">
      <formula>$M$7</formula>
    </cfRule>
  </conditionalFormatting>
  <conditionalFormatting sqref="L6">
    <cfRule type="cellIs" dxfId="41" priority="53" operator="equal">
      <formula>$M$6</formula>
    </cfRule>
  </conditionalFormatting>
  <conditionalFormatting sqref="L4">
    <cfRule type="cellIs" dxfId="40" priority="52" operator="equal">
      <formula>$M$4</formula>
    </cfRule>
  </conditionalFormatting>
  <conditionalFormatting sqref="L2">
    <cfRule type="cellIs" dxfId="39" priority="50" operator="equal">
      <formula>$M$2</formula>
    </cfRule>
  </conditionalFormatting>
  <conditionalFormatting sqref="L3">
    <cfRule type="cellIs" dxfId="38" priority="43" operator="greaterThan">
      <formula>$M$2</formula>
    </cfRule>
  </conditionalFormatting>
  <conditionalFormatting sqref="L3">
    <cfRule type="cellIs" dxfId="37" priority="42" operator="equal">
      <formula>$M$2</formula>
    </cfRule>
  </conditionalFormatting>
  <conditionalFormatting sqref="L10">
    <cfRule type="cellIs" dxfId="36" priority="41" operator="greaterThan">
      <formula>$M$2</formula>
    </cfRule>
  </conditionalFormatting>
  <conditionalFormatting sqref="L10">
    <cfRule type="cellIs" dxfId="35" priority="40" operator="equal">
      <formula>$M$10</formula>
    </cfRule>
  </conditionalFormatting>
  <conditionalFormatting sqref="L18">
    <cfRule type="cellIs" dxfId="34" priority="39" operator="greaterThan">
      <formula>$M$18</formula>
    </cfRule>
  </conditionalFormatting>
  <conditionalFormatting sqref="L18">
    <cfRule type="cellIs" dxfId="33" priority="38" operator="equal">
      <formula>$M$18</formula>
    </cfRule>
  </conditionalFormatting>
  <conditionalFormatting sqref="L5">
    <cfRule type="cellIs" dxfId="32" priority="37" operator="greaterThan">
      <formula>$M$5</formula>
    </cfRule>
  </conditionalFormatting>
  <conditionalFormatting sqref="L5">
    <cfRule type="cellIs" dxfId="31" priority="36" operator="equal">
      <formula>$M$5</formula>
    </cfRule>
  </conditionalFormatting>
  <conditionalFormatting sqref="L12">
    <cfRule type="cellIs" dxfId="30" priority="35" operator="greaterThan">
      <formula>$M$12</formula>
    </cfRule>
  </conditionalFormatting>
  <conditionalFormatting sqref="L14">
    <cfRule type="cellIs" dxfId="29" priority="34" operator="greaterThan">
      <formula>$M$14</formula>
    </cfRule>
  </conditionalFormatting>
  <conditionalFormatting sqref="L14">
    <cfRule type="cellIs" dxfId="28" priority="33" operator="equal">
      <formula>$M$14</formula>
    </cfRule>
  </conditionalFormatting>
  <conditionalFormatting sqref="L15">
    <cfRule type="cellIs" dxfId="27" priority="32" operator="greaterThan">
      <formula>$M$15</formula>
    </cfRule>
  </conditionalFormatting>
  <conditionalFormatting sqref="L15">
    <cfRule type="cellIs" dxfId="26" priority="31" operator="equal">
      <formula>$M$15</formula>
    </cfRule>
  </conditionalFormatting>
  <conditionalFormatting sqref="L16">
    <cfRule type="cellIs" dxfId="25" priority="30" operator="greaterThan">
      <formula>$M$16</formula>
    </cfRule>
  </conditionalFormatting>
  <conditionalFormatting sqref="L16">
    <cfRule type="cellIs" dxfId="24" priority="29" operator="equal">
      <formula>$M$16</formula>
    </cfRule>
  </conditionalFormatting>
  <conditionalFormatting sqref="L17">
    <cfRule type="cellIs" dxfId="23" priority="28" operator="greaterThan">
      <formula>$M$17</formula>
    </cfRule>
  </conditionalFormatting>
  <conditionalFormatting sqref="L17">
    <cfRule type="cellIs" dxfId="22" priority="27" operator="equal">
      <formula>$M$17</formula>
    </cfRule>
  </conditionalFormatting>
  <conditionalFormatting sqref="L19">
    <cfRule type="cellIs" dxfId="21" priority="26" operator="greaterThan">
      <formula>$M$19</formula>
    </cfRule>
  </conditionalFormatting>
  <conditionalFormatting sqref="L19">
    <cfRule type="cellIs" dxfId="20" priority="25" operator="equal">
      <formula>$M$19</formula>
    </cfRule>
  </conditionalFormatting>
  <conditionalFormatting sqref="L20">
    <cfRule type="cellIs" dxfId="19" priority="24" operator="greaterThan">
      <formula>$M$20</formula>
    </cfRule>
  </conditionalFormatting>
  <conditionalFormatting sqref="L20">
    <cfRule type="cellIs" dxfId="18" priority="23" operator="equal">
      <formula>$M$20</formula>
    </cfRule>
  </conditionalFormatting>
  <conditionalFormatting sqref="L21">
    <cfRule type="cellIs" dxfId="17" priority="22" operator="greaterThan">
      <formula>$M$21</formula>
    </cfRule>
  </conditionalFormatting>
  <conditionalFormatting sqref="L21">
    <cfRule type="cellIs" dxfId="16" priority="21" operator="equal">
      <formula>$M$21</formula>
    </cfRule>
  </conditionalFormatting>
  <conditionalFormatting sqref="L22">
    <cfRule type="cellIs" dxfId="15" priority="18" operator="greaterThan">
      <formula>$M$22</formula>
    </cfRule>
  </conditionalFormatting>
  <conditionalFormatting sqref="L22">
    <cfRule type="cellIs" dxfId="14" priority="17" operator="equal">
      <formula>$M$22</formula>
    </cfRule>
  </conditionalFormatting>
  <conditionalFormatting sqref="L23">
    <cfRule type="cellIs" dxfId="13" priority="16" operator="greaterThan">
      <formula>$M$23</formula>
    </cfRule>
  </conditionalFormatting>
  <conditionalFormatting sqref="L23">
    <cfRule type="cellIs" dxfId="12" priority="15" operator="equal">
      <formula>$M$23</formula>
    </cfRule>
  </conditionalFormatting>
  <conditionalFormatting sqref="L24">
    <cfRule type="cellIs" dxfId="11" priority="14" operator="greaterThan">
      <formula>$M$24</formula>
    </cfRule>
  </conditionalFormatting>
  <conditionalFormatting sqref="L24">
    <cfRule type="cellIs" dxfId="10" priority="13" operator="equal">
      <formula>$M$24</formula>
    </cfRule>
  </conditionalFormatting>
  <conditionalFormatting sqref="L25">
    <cfRule type="cellIs" dxfId="9" priority="12" operator="greaterThan">
      <formula>$M$25</formula>
    </cfRule>
  </conditionalFormatting>
  <conditionalFormatting sqref="L25">
    <cfRule type="cellIs" dxfId="8" priority="11" operator="equal">
      <formula>$M$25</formula>
    </cfRule>
  </conditionalFormatting>
  <conditionalFormatting sqref="L26">
    <cfRule type="cellIs" dxfId="7" priority="10" operator="greaterThan">
      <formula>$M$26</formula>
    </cfRule>
  </conditionalFormatting>
  <conditionalFormatting sqref="L26">
    <cfRule type="cellIs" dxfId="6" priority="9" operator="equal">
      <formula>$M$26</formula>
    </cfRule>
  </conditionalFormatting>
  <conditionalFormatting sqref="L27">
    <cfRule type="cellIs" dxfId="5" priority="8" operator="greaterThan">
      <formula>$M$27</formula>
    </cfRule>
  </conditionalFormatting>
  <conditionalFormatting sqref="L27">
    <cfRule type="cellIs" dxfId="4" priority="7" operator="equal">
      <formula>$M$27</formula>
    </cfRule>
  </conditionalFormatting>
  <conditionalFormatting sqref="L28">
    <cfRule type="cellIs" dxfId="3" priority="6" operator="greaterThan">
      <formula>$M$28</formula>
    </cfRule>
  </conditionalFormatting>
  <conditionalFormatting sqref="L28">
    <cfRule type="cellIs" dxfId="2" priority="5" operator="equal">
      <formula>$M$28</formula>
    </cfRule>
  </conditionalFormatting>
  <conditionalFormatting sqref="L29">
    <cfRule type="cellIs" dxfId="1" priority="2" operator="greaterThan">
      <formula>$M$29</formula>
    </cfRule>
  </conditionalFormatting>
  <conditionalFormatting sqref="L29">
    <cfRule type="cellIs" dxfId="0" priority="1" operator="equal">
      <formula>$M$29</formula>
    </cfRule>
  </conditionalFormatting>
  <hyperlinks>
    <hyperlink ref="C2" r:id="rId1" xr:uid="{1FE23CE4-A8E4-4C79-8EEA-32E431E9B17E}"/>
    <hyperlink ref="C3" r:id="rId2" xr:uid="{F7DD7666-FADF-4DC8-9A31-EFEBCE8AB408}"/>
    <hyperlink ref="C4" r:id="rId3" xr:uid="{5DDA2360-FEB4-4227-81FD-4565B577DA5D}"/>
  </hyperlinks>
  <pageMargins left="0.7" right="0.7" top="0.75" bottom="0.75" header="0.3" footer="0.3"/>
  <pageSetup orientation="portrait" horizontalDpi="1200" verticalDpi="1200"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26DD0-8BF9-4BB0-AF27-6E9CDEFB57F9}">
  <dimension ref="A1:N31"/>
  <sheetViews>
    <sheetView workbookViewId="0">
      <selection activeCell="C3" sqref="C3"/>
    </sheetView>
  </sheetViews>
  <sheetFormatPr defaultRowHeight="15" x14ac:dyDescent="0.25"/>
  <cols>
    <col min="6" max="6" width="73.42578125" customWidth="1"/>
    <col min="7" max="8" width="7.140625" customWidth="1"/>
    <col min="9" max="10" width="7.5703125" customWidth="1"/>
    <col min="12" max="12" width="62" customWidth="1"/>
    <col min="13" max="13" width="91.42578125" customWidth="1"/>
  </cols>
  <sheetData>
    <row r="1" spans="1:14" x14ac:dyDescent="0.25">
      <c r="A1" s="43"/>
      <c r="B1" s="44"/>
      <c r="C1" s="44"/>
      <c r="D1" s="45"/>
    </row>
    <row r="2" spans="1:14" x14ac:dyDescent="0.25">
      <c r="A2" s="71" t="s">
        <v>51</v>
      </c>
      <c r="B2" s="72"/>
      <c r="C2" s="42">
        <v>2</v>
      </c>
      <c r="D2" s="46"/>
      <c r="F2" s="25" t="s">
        <v>52</v>
      </c>
    </row>
    <row r="3" spans="1:14" x14ac:dyDescent="0.25">
      <c r="A3" s="47"/>
      <c r="B3" s="48"/>
      <c r="C3" s="48"/>
      <c r="D3" s="49"/>
    </row>
    <row r="6" spans="1:14" x14ac:dyDescent="0.25">
      <c r="A6" s="72" t="s">
        <v>53</v>
      </c>
      <c r="B6" s="72"/>
      <c r="C6" s="73" t="str">
        <f>VLOOKUP(C2,Table1[[ID]:[Email2]],2,FALSE)</f>
        <v>Test Judge 2</v>
      </c>
      <c r="D6" s="73"/>
      <c r="E6" s="73"/>
      <c r="F6" s="73"/>
    </row>
    <row r="8" spans="1:14" x14ac:dyDescent="0.25">
      <c r="A8" s="72" t="s">
        <v>54</v>
      </c>
      <c r="B8" s="72"/>
      <c r="C8" s="73" t="str">
        <f>VLOOKUP(C2,Table1[[ID]:[Email2]],3,FALSE)</f>
        <v>test2@email.com</v>
      </c>
      <c r="D8" s="73"/>
      <c r="E8" s="73"/>
      <c r="F8" s="73"/>
    </row>
    <row r="13" spans="1:14" x14ac:dyDescent="0.25">
      <c r="A13" s="74" t="s">
        <v>55</v>
      </c>
      <c r="B13" s="70"/>
      <c r="C13" s="69" t="s">
        <v>56</v>
      </c>
      <c r="D13" s="70"/>
      <c r="E13" s="69" t="s">
        <v>57</v>
      </c>
      <c r="F13" s="70"/>
      <c r="G13" s="69" t="s">
        <v>58</v>
      </c>
      <c r="H13" s="70"/>
      <c r="I13" s="69" t="s">
        <v>59</v>
      </c>
      <c r="J13" s="70"/>
      <c r="K13" s="69" t="s">
        <v>60</v>
      </c>
      <c r="L13" s="70"/>
      <c r="M13" s="69" t="s">
        <v>61</v>
      </c>
      <c r="N13" s="70"/>
    </row>
    <row r="14" spans="1:14" x14ac:dyDescent="0.25">
      <c r="A14" s="75" t="str">
        <f>_xlfn.XLOOKUP(C6,'Judge Schedule - Working File'!O6:O46,'Judge Schedule - Working File'!A6:A46,"",0)</f>
        <v>Sunday April 10th</v>
      </c>
      <c r="B14" s="76"/>
      <c r="C14" s="75" t="str">
        <f>_xlfn.XLOOKUP(C6,'Judge Schedule - Working File'!O6:O46,'Judge Schedule - Working File'!B6:B46,"",0)</f>
        <v>10am - 10:20am</v>
      </c>
      <c r="D14" s="76"/>
      <c r="E14" s="75" t="str">
        <f>_xlfn.XLOOKUP(C6,'Judge Schedule - Working File'!O6:O46,'Judge Schedule - Working File'!E6:E46,"",0)</f>
        <v>Growing Plants with Soda</v>
      </c>
      <c r="F14" s="76"/>
      <c r="G14" s="75">
        <f>_xlfn.XLOOKUP(C6,'Judge Schedule - Working File'!O6:O46,'Judge Schedule - Working File'!D6:D46,"",0)</f>
        <v>20</v>
      </c>
      <c r="H14" s="76"/>
      <c r="I14" s="75">
        <f>_xlfn.XLOOKUP($C$6,'Judge Schedule - Working File'!O6:O46,'Judge Schedule - Working File'!H6:H46,"",0)</f>
        <v>5</v>
      </c>
      <c r="J14" s="76"/>
      <c r="K14" s="75">
        <f>_xlfn.XLOOKUP(C6,'Judge Schedule - Working File'!O6:O46,'Judge Schedule - Working File'!L6:L46,"",0)</f>
        <v>0</v>
      </c>
      <c r="L14" s="76"/>
      <c r="M14" s="18" t="e">
        <f>IF(ISNA(_xlfn.XLOOKUP(G14,'Project Information'!$A$2:$A$51,'Project Information'!#REF!,"")),"",_xlfn.XLOOKUP(G14,'Project Information'!$A$2:$A$51,'Project Information'!#REF!,""))</f>
        <v>#REF!</v>
      </c>
    </row>
    <row r="15" spans="1:14" x14ac:dyDescent="0.25">
      <c r="A15" s="75" t="str">
        <f>_xlfn.XLOOKUP(C6,'Judge Schedule - Working File'!O50:O90,'Judge Schedule - Working File'!A50:A90,"",0)</f>
        <v/>
      </c>
      <c r="B15" s="76"/>
      <c r="C15" s="75" t="str">
        <f>_xlfn.XLOOKUP(C6,'Judge Schedule - Working File'!O50:O90,'Judge Schedule - Working File'!B50:B90,"",0)</f>
        <v/>
      </c>
      <c r="D15" s="76"/>
      <c r="E15" s="75" t="str">
        <f>_xlfn.XLOOKUP(C6,'Judge Schedule - Working File'!O50:O90,'Judge Schedule - Working File'!E50:E90,"",0)</f>
        <v/>
      </c>
      <c r="F15" s="76"/>
      <c r="G15" s="75" t="str">
        <f>_xlfn.XLOOKUP(C6,'Judge Schedule - Working File'!O50:O90,'Judge Schedule - Working File'!D50:D90,"",0)</f>
        <v/>
      </c>
      <c r="H15" s="76"/>
      <c r="I15" s="75" t="str">
        <f>_xlfn.XLOOKUP($C$6,'Judge Schedule - Working File'!O50:O90,'Judge Schedule - Working File'!H50:H90,"",0)</f>
        <v/>
      </c>
      <c r="J15" s="76"/>
      <c r="K15" s="75" t="str">
        <f>_xlfn.XLOOKUP(C6,'Judge Schedule - Working File'!O50:O90,'Judge Schedule - Working File'!L50:L90,"",0)</f>
        <v/>
      </c>
      <c r="L15" s="76"/>
      <c r="M15" s="18" t="e">
        <f>IF(ISNA(_xlfn.XLOOKUP(G15,'Project Information'!$A$2:$A$51,'Project Information'!#REF!,"")),"",_xlfn.XLOOKUP(G15,'Project Information'!$A$2:$A$51,'Project Information'!#REF!,""))</f>
        <v>#REF!</v>
      </c>
    </row>
    <row r="16" spans="1:14" x14ac:dyDescent="0.25">
      <c r="A16" s="75" t="str">
        <f>_xlfn.XLOOKUP(C6,'Judge Schedule - Working File'!O94:O134,'Judge Schedule - Working File'!A94:A134,"",0)</f>
        <v/>
      </c>
      <c r="B16" s="76"/>
      <c r="C16" s="75" t="str">
        <f>_xlfn.XLOOKUP(C6,'Judge Schedule - Working File'!O94:O134,'Judge Schedule - Working File'!B94:B134,"",0)</f>
        <v/>
      </c>
      <c r="D16" s="76"/>
      <c r="E16" s="75" t="str">
        <f>_xlfn.XLOOKUP(C6,'Judge Schedule - Working File'!O94:O134,'Judge Schedule - Working File'!E94:E134,"",0)</f>
        <v/>
      </c>
      <c r="F16" s="76"/>
      <c r="G16" s="75" t="str">
        <f>_xlfn.XLOOKUP(C6,'Judge Schedule - Working File'!O94:O134,'Judge Schedule - Working File'!D94:D134,"",0)</f>
        <v/>
      </c>
      <c r="H16" s="76"/>
      <c r="I16" s="75" t="str">
        <f>_xlfn.XLOOKUP($C$6,'Judge Schedule - Working File'!O94:O134,'Judge Schedule - Working File'!H94:H134,"",0)</f>
        <v/>
      </c>
      <c r="J16" s="76"/>
      <c r="K16" s="75" t="str">
        <f>_xlfn.XLOOKUP(C6,'Judge Schedule - Working File'!O94:O134,'Judge Schedule - Working File'!L94:L134,"",0)</f>
        <v/>
      </c>
      <c r="L16" s="76"/>
      <c r="M16" s="18" t="e">
        <f>IF(ISNA(_xlfn.XLOOKUP(G16,'Project Information'!$A$2:$A$51,'Project Information'!#REF!,"")),"",_xlfn.XLOOKUP(G16,'Project Information'!$A$2:$A$51,'Project Information'!#REF!,""))</f>
        <v>#REF!</v>
      </c>
    </row>
    <row r="17" spans="1:13" x14ac:dyDescent="0.25">
      <c r="A17" s="75" t="str">
        <f>_xlfn.XLOOKUP($C$6,'Judge Schedule - Working File'!O138:O178,'Judge Schedule - Working File'!A138:A178,"",0)</f>
        <v/>
      </c>
      <c r="B17" s="76"/>
      <c r="C17" s="75" t="str">
        <f>_xlfn.XLOOKUP(C6,'Judge Schedule - Working File'!O138:O178,'Judge Schedule - Working File'!B138:B178,"",0)</f>
        <v/>
      </c>
      <c r="D17" s="76"/>
      <c r="E17" s="75" t="str">
        <f>_xlfn.XLOOKUP(C6,'Judge Schedule - Working File'!O138:O178,'Judge Schedule - Working File'!E138:E178,"",0)</f>
        <v/>
      </c>
      <c r="F17" s="76"/>
      <c r="G17" s="75" t="str">
        <f>_xlfn.XLOOKUP(C6,'Judge Schedule - Working File'!O138:O178,'Judge Schedule - Working File'!D138:D178,"",0)</f>
        <v/>
      </c>
      <c r="H17" s="76"/>
      <c r="I17" s="75" t="str">
        <f>_xlfn.XLOOKUP($C$6,'Judge Schedule - Working File'!O138:O178,'Judge Schedule - Working File'!H138:H178,"",0)</f>
        <v/>
      </c>
      <c r="J17" s="76"/>
      <c r="K17" s="75" t="str">
        <f>_xlfn.XLOOKUP(C6,'Judge Schedule - Working File'!O138:O178,'Judge Schedule - Working File'!L138:L178,"",0)</f>
        <v/>
      </c>
      <c r="L17" s="76"/>
      <c r="M17" s="18" t="e">
        <f>IF(ISNA(_xlfn.XLOOKUP(G17,'Project Information'!$A$2:$A$51,'Project Information'!#REF!,"")),"",_xlfn.XLOOKUP(G17,'Project Information'!$A$2:$A$51,'Project Information'!#REF!,""))</f>
        <v>#REF!</v>
      </c>
    </row>
    <row r="18" spans="1:13" x14ac:dyDescent="0.25">
      <c r="A18" s="75" t="str">
        <f>_xlfn.XLOOKUP($C$6,'Judge Schedule - Working File'!O182:O222,'Judge Schedule - Working File'!A182:A222,"",0)</f>
        <v/>
      </c>
      <c r="B18" s="76"/>
      <c r="C18" s="75" t="str">
        <f>_xlfn.XLOOKUP(C6,'Judge Schedule - Working File'!O182:O222,'Judge Schedule - Working File'!B182:B222,"",0)</f>
        <v/>
      </c>
      <c r="D18" s="76"/>
      <c r="E18" s="75" t="str">
        <f>_xlfn.XLOOKUP(C6,'Judge Schedule - Working File'!O182:O222,'Judge Schedule - Working File'!E182:E222,"",0)</f>
        <v/>
      </c>
      <c r="F18" s="76"/>
      <c r="G18" s="75" t="str">
        <f>_xlfn.XLOOKUP(C6,'Judge Schedule - Working File'!O182:O222,'Judge Schedule - Working File'!D182:D222,"",0)</f>
        <v/>
      </c>
      <c r="H18" s="76"/>
      <c r="I18" s="75" t="str">
        <f>_xlfn.XLOOKUP($C$6,'Judge Schedule - Working File'!O182:O222,'Judge Schedule - Working File'!H182:H222,"",0)</f>
        <v/>
      </c>
      <c r="J18" s="76"/>
      <c r="K18" s="75" t="str">
        <f>_xlfn.XLOOKUP(C6,'Judge Schedule - Working File'!O182:O222,'Judge Schedule - Working File'!L182:L222,"",0)</f>
        <v/>
      </c>
      <c r="L18" s="76"/>
      <c r="M18" s="18" t="e">
        <f>IF(ISNA(_xlfn.XLOOKUP(G18,'Project Information'!$A$2:$A$51,'Project Information'!#REF!,"")),"",_xlfn.XLOOKUP(G18,'Project Information'!$A$2:$A$51,'Project Information'!#REF!,""))</f>
        <v>#REF!</v>
      </c>
    </row>
    <row r="19" spans="1:13" x14ac:dyDescent="0.25">
      <c r="A19" s="75" t="str">
        <f>_xlfn.XLOOKUP(C6,'Judge Schedule - Working File'!O226:O266,'Judge Schedule - Working File'!A226:A266,"",0)</f>
        <v/>
      </c>
      <c r="B19" s="76"/>
      <c r="C19" s="75" t="str">
        <f>_xlfn.XLOOKUP(C6,'Judge Schedule - Working File'!O226:O266,'Judge Schedule - Working File'!B226:B266,"",0)</f>
        <v/>
      </c>
      <c r="D19" s="76"/>
      <c r="E19" s="75" t="str">
        <f>_xlfn.XLOOKUP(C6,'Judge Schedule - Working File'!O226:O266,'Judge Schedule - Working File'!E226:E266,"",0)</f>
        <v/>
      </c>
      <c r="F19" s="76"/>
      <c r="G19" s="75" t="str">
        <f>_xlfn.XLOOKUP(C6,'Judge Schedule - Working File'!O226:O266,'Judge Schedule - Working File'!D226:D266,"",0)</f>
        <v/>
      </c>
      <c r="H19" s="76"/>
      <c r="I19" s="75" t="str">
        <f>_xlfn.XLOOKUP($C$6,'Judge Schedule - Working File'!O226:O266,'Judge Schedule - Working File'!H226:H266,"",0)</f>
        <v/>
      </c>
      <c r="J19" s="76"/>
      <c r="K19" s="75" t="str">
        <f>_xlfn.XLOOKUP(C6,'Judge Schedule - Working File'!O226:O266,'Judge Schedule - Working File'!L226:L266,"",0)</f>
        <v/>
      </c>
      <c r="L19" s="76"/>
      <c r="M19" s="18" t="e">
        <f>IF(ISNA(_xlfn.XLOOKUP(G19,'Project Information'!$A$2:$A$51,'Project Information'!#REF!,"")),"",_xlfn.XLOOKUP(G19,'Project Information'!$A$2:$A$51,'Project Information'!#REF!,""))</f>
        <v>#REF!</v>
      </c>
    </row>
    <row r="20" spans="1:13" x14ac:dyDescent="0.25">
      <c r="A20" s="75" t="str">
        <f>_xlfn.XLOOKUP(C6,'Judge Schedule - Working File'!O277:O317,'Judge Schedule - Working File'!A277:A317,"",0)</f>
        <v/>
      </c>
      <c r="B20" s="76"/>
      <c r="C20" s="75" t="str">
        <f>_xlfn.XLOOKUP(C6,'Judge Schedule - Working File'!O277:O317,'Judge Schedule - Working File'!B277:B317,"",0)</f>
        <v/>
      </c>
      <c r="D20" s="76"/>
      <c r="E20" s="75" t="str">
        <f>_xlfn.XLOOKUP(C6,'Judge Schedule - Working File'!O277:O317,'Judge Schedule - Working File'!E277:E317,"",0)</f>
        <v/>
      </c>
      <c r="F20" s="76"/>
      <c r="G20" s="75" t="str">
        <f>_xlfn.XLOOKUP(C6,'Judge Schedule - Working File'!O277:O317,'Judge Schedule - Working File'!D277:D317,"",0)</f>
        <v/>
      </c>
      <c r="H20" s="76"/>
      <c r="I20" s="75" t="str">
        <f>_xlfn.XLOOKUP($C$6,'Judge Schedule - Working File'!O277:O317,'Judge Schedule - Working File'!H277:H317,"",0)</f>
        <v/>
      </c>
      <c r="J20" s="76"/>
      <c r="K20" s="75" t="str">
        <f>_xlfn.XLOOKUP(C6,'Judge Schedule - Working File'!O277:O317,'Judge Schedule - Working File'!L277:L317,"",0)</f>
        <v/>
      </c>
      <c r="L20" s="76"/>
      <c r="M20" s="18" t="e">
        <f>IF(ISNA(_xlfn.XLOOKUP(G20,'Project Information'!$A$2:$A$51,'Project Information'!#REF!,"")),"",_xlfn.XLOOKUP(G20,'Project Information'!$A$2:$A$51,'Project Information'!#REF!,""))</f>
        <v>#REF!</v>
      </c>
    </row>
    <row r="21" spans="1:13" x14ac:dyDescent="0.25">
      <c r="A21" s="75" t="str">
        <f>_xlfn.XLOOKUP(C6,'Judge Schedule - Working File'!O321:O361,'Judge Schedule - Working File'!A321:A361,"",0)</f>
        <v/>
      </c>
      <c r="B21" s="76"/>
      <c r="C21" s="75" t="str">
        <f>_xlfn.XLOOKUP(C6,'Judge Schedule - Working File'!O321:O361,'Judge Schedule - Working File'!B321:B361,"",0)</f>
        <v/>
      </c>
      <c r="D21" s="76"/>
      <c r="E21" s="75" t="str">
        <f>_xlfn.XLOOKUP(C6,'Judge Schedule - Working File'!O321:O361,'Judge Schedule - Working File'!E321:E361,"",0)</f>
        <v/>
      </c>
      <c r="F21" s="76"/>
      <c r="G21" s="75" t="str">
        <f>_xlfn.XLOOKUP(C6,'Judge Schedule - Working File'!O321:O361,'Judge Schedule - Working File'!D321:D361,"",0)</f>
        <v/>
      </c>
      <c r="H21" s="76"/>
      <c r="I21" s="75" t="str">
        <f>_xlfn.XLOOKUP($C$6,'Judge Schedule - Working File'!O321:O361,'Judge Schedule - Working File'!H321:H361,"",0)</f>
        <v/>
      </c>
      <c r="J21" s="76"/>
      <c r="K21" s="75" t="str">
        <f>_xlfn.XLOOKUP(C6,'Judge Schedule - Working File'!O321:O361,'Judge Schedule - Working File'!L321:L361,"",0)</f>
        <v/>
      </c>
      <c r="L21" s="76"/>
      <c r="M21" s="18" t="e">
        <f>IF(ISNA(_xlfn.XLOOKUP(G21,'Project Information'!$A$2:$A$51,'Project Information'!#REF!,"")),"",_xlfn.XLOOKUP(G21,'Project Information'!$A$2:$A$51,'Project Information'!#REF!,""))</f>
        <v>#REF!</v>
      </c>
    </row>
    <row r="22" spans="1:13" x14ac:dyDescent="0.25">
      <c r="A22" s="75" t="str">
        <f>_xlfn.XLOOKUP(C6,'Judge Schedule - Working File'!O365:O405,'Judge Schedule - Working File'!A365:A405,"",0)</f>
        <v/>
      </c>
      <c r="B22" s="76"/>
      <c r="C22" s="75" t="str">
        <f>_xlfn.XLOOKUP(C6,'Judge Schedule - Working File'!O365:O405,'Judge Schedule - Working File'!B365:B405,"",0)</f>
        <v/>
      </c>
      <c r="D22" s="76"/>
      <c r="E22" s="75" t="str">
        <f>_xlfn.XLOOKUP(C6,'Judge Schedule - Working File'!O365:O405,'Judge Schedule - Working File'!E365:E405,"",0)</f>
        <v/>
      </c>
      <c r="F22" s="76"/>
      <c r="G22" s="75" t="str">
        <f>_xlfn.XLOOKUP(C6,'Judge Schedule - Working File'!O365:O405,'Judge Schedule - Working File'!D365:D405,"",0)</f>
        <v/>
      </c>
      <c r="H22" s="76"/>
      <c r="I22" s="75" t="str">
        <f>_xlfn.XLOOKUP($C$6,'Judge Schedule - Working File'!O365:O405,'Judge Schedule - Working File'!H365:H405,"",0)</f>
        <v/>
      </c>
      <c r="J22" s="76"/>
      <c r="K22" s="75" t="str">
        <f>_xlfn.XLOOKUP(C6,'Judge Schedule - Working File'!O365:O405,'Judge Schedule - Working File'!L365:L405,"",0)</f>
        <v/>
      </c>
      <c r="L22" s="76"/>
      <c r="M22" s="18" t="e">
        <f>IF(ISNA(_xlfn.XLOOKUP(G22,'Project Information'!$A$2:$A$51,'Project Information'!#REF!,"")),"",_xlfn.XLOOKUP(G22,'Project Information'!$A$2:$A$51,'Project Information'!#REF!,""))</f>
        <v>#REF!</v>
      </c>
    </row>
    <row r="23" spans="1:13" x14ac:dyDescent="0.25">
      <c r="A23" s="75" t="str">
        <f>_xlfn.XLOOKUP(C6,'Judge Schedule - Working File'!O409:O449,'Judge Schedule - Working File'!A409:A449,"",0)</f>
        <v/>
      </c>
      <c r="B23" s="76"/>
      <c r="C23" s="75" t="str">
        <f>_xlfn.XLOOKUP(C6,'Judge Schedule - Working File'!O409:O449,'Judge Schedule - Working File'!B409:B449,"",0)</f>
        <v/>
      </c>
      <c r="D23" s="76"/>
      <c r="E23" s="75" t="str">
        <f>_xlfn.XLOOKUP(C6,'Judge Schedule - Working File'!O409:O449,'Judge Schedule - Working File'!E409:E449,"",0)</f>
        <v/>
      </c>
      <c r="F23" s="76"/>
      <c r="G23" s="75" t="str">
        <f>_xlfn.XLOOKUP(C6,'Judge Schedule - Working File'!O409:O449,'Judge Schedule - Working File'!D409:D449,"",0)</f>
        <v/>
      </c>
      <c r="H23" s="76"/>
      <c r="I23" s="75" t="str">
        <f>_xlfn.XLOOKUP($C$6,'Judge Schedule - Working File'!O409:O449,'Judge Schedule - Working File'!H409:H449,"",0)</f>
        <v/>
      </c>
      <c r="J23" s="76"/>
      <c r="K23" s="75" t="str">
        <f>_xlfn.XLOOKUP(C6,'Judge Schedule - Working File'!O409:O449,'Judge Schedule - Working File'!L409:L449,"",0)</f>
        <v/>
      </c>
      <c r="L23" s="76"/>
      <c r="M23" s="18" t="e">
        <f>IF(ISNA(_xlfn.XLOOKUP(G23,'Project Information'!$A$2:$A$51,'Project Information'!#REF!,"")),"",_xlfn.XLOOKUP(G23,'Project Information'!$A$2:$A$51,'Project Information'!#REF!,""))</f>
        <v>#REF!</v>
      </c>
    </row>
    <row r="24" spans="1:13" x14ac:dyDescent="0.25">
      <c r="A24" s="75" t="str">
        <f>_xlfn.XLOOKUP(C6,'Judge Schedule - Working File'!O453:O493,'Judge Schedule - Working File'!A453:A493,"",0)</f>
        <v/>
      </c>
      <c r="B24" s="76"/>
      <c r="C24" s="75" t="str">
        <f>_xlfn.XLOOKUP(C6,'Judge Schedule - Working File'!O453:O493,'Judge Schedule - Working File'!B453:B493,"",0)</f>
        <v/>
      </c>
      <c r="D24" s="76"/>
      <c r="E24" s="75" t="str">
        <f>_xlfn.XLOOKUP(C6,'Judge Schedule - Working File'!O453:O493,'Judge Schedule - Working File'!E453:E493,"",0)</f>
        <v/>
      </c>
      <c r="F24" s="76"/>
      <c r="G24" s="75" t="str">
        <f>_xlfn.XLOOKUP(C6,'Judge Schedule - Working File'!O453:O493,'Judge Schedule - Working File'!D453:D493,"",0)</f>
        <v/>
      </c>
      <c r="H24" s="76"/>
      <c r="I24" s="75" t="str">
        <f>_xlfn.XLOOKUP($C$6,'Judge Schedule - Working File'!O453:O493,'Judge Schedule - Working File'!H453:H493,"",0)</f>
        <v/>
      </c>
      <c r="J24" s="76"/>
      <c r="K24" s="75" t="str">
        <f>_xlfn.XLOOKUP(C6,'Judge Schedule - Working File'!O453:O493,'Judge Schedule - Working File'!L453:L493,"",0)</f>
        <v/>
      </c>
      <c r="L24" s="76"/>
      <c r="M24" s="18" t="e">
        <f>IF(ISNA(_xlfn.XLOOKUP(G24,'Project Information'!$A$2:$A$51,'Project Information'!#REF!,"")),"",_xlfn.XLOOKUP(G24,'Project Information'!$A$2:$A$51,'Project Information'!#REF!,""))</f>
        <v>#REF!</v>
      </c>
    </row>
    <row r="25" spans="1:13" x14ac:dyDescent="0.25">
      <c r="A25" s="75" t="str">
        <f>_xlfn.XLOOKUP(C6,'Judge Schedule - Working File'!O497:O537,'Judge Schedule - Working File'!A497:A537,"",0)</f>
        <v/>
      </c>
      <c r="B25" s="76"/>
      <c r="C25" s="75" t="str">
        <f>_xlfn.XLOOKUP(C6,'Judge Schedule - Working File'!O497:O537,'Judge Schedule - Working File'!B497:B537,"",0)</f>
        <v/>
      </c>
      <c r="D25" s="76"/>
      <c r="E25" s="75" t="str">
        <f>_xlfn.XLOOKUP(C6,'Judge Schedule - Working File'!O497:O537,'Judge Schedule - Working File'!E497:E537,"",0)</f>
        <v/>
      </c>
      <c r="F25" s="76"/>
      <c r="G25" s="75" t="str">
        <f>_xlfn.XLOOKUP(C6,'Judge Schedule - Working File'!O497:O537,'Judge Schedule - Working File'!D497:D537,"",0)</f>
        <v/>
      </c>
      <c r="H25" s="76"/>
      <c r="I25" s="75" t="str">
        <f>_xlfn.XLOOKUP($C$6,'Judge Schedule - Working File'!O497:O537,'Judge Schedule - Working File'!H497:H537,"",0)</f>
        <v/>
      </c>
      <c r="J25" s="76"/>
      <c r="K25" s="75" t="str">
        <f>_xlfn.XLOOKUP(C6,'Judge Schedule - Working File'!O497:O537,'Judge Schedule - Working File'!L497:L537,"",0)</f>
        <v/>
      </c>
      <c r="L25" s="76"/>
      <c r="M25" s="18" t="e">
        <f>IF(ISNA(_xlfn.XLOOKUP(G25,'Project Information'!$A$2:$A$51,'Project Information'!#REF!,"")),"",_xlfn.XLOOKUP(G25,'Project Information'!$A$2:$A$51,'Project Information'!#REF!,""))</f>
        <v>#REF!</v>
      </c>
    </row>
    <row r="26" spans="1:13" x14ac:dyDescent="0.25">
      <c r="A26" s="75" t="str">
        <f>_xlfn.XLOOKUP(C6,'Judge Schedule - Working File'!O541:O581,'Judge Schedule - Working File'!A541:A581,"",0)</f>
        <v/>
      </c>
      <c r="B26" s="76"/>
      <c r="C26" s="75" t="str">
        <f>_xlfn.XLOOKUP(C6,'Judge Schedule - Working File'!O541:O581,'Judge Schedule - Working File'!B541:B581,"",0)</f>
        <v/>
      </c>
      <c r="D26" s="76"/>
      <c r="E26" s="75" t="str">
        <f>_xlfn.XLOOKUP(C6,'Judge Schedule - Working File'!O541:O581,'Judge Schedule - Working File'!E541:E581,"",0)</f>
        <v/>
      </c>
      <c r="F26" s="76"/>
      <c r="G26" s="75" t="str">
        <f>_xlfn.XLOOKUP(C6,'Judge Schedule - Working File'!O541:O581,'Judge Schedule - Working File'!D541:D581,"",0)</f>
        <v/>
      </c>
      <c r="H26" s="76"/>
      <c r="I26" s="75" t="str">
        <f>_xlfn.XLOOKUP($C$6,'Judge Schedule - Working File'!O541:O581,'Judge Schedule - Working File'!H541:H581,"",0)</f>
        <v/>
      </c>
      <c r="J26" s="76"/>
      <c r="K26" s="75" t="str">
        <f>_xlfn.XLOOKUP(C6,'Judge Schedule - Working File'!O541:O581,'Judge Schedule - Working File'!L541:L581,"",0)</f>
        <v/>
      </c>
      <c r="L26" s="76"/>
      <c r="M26" s="18" t="e">
        <f>IF(ISNA(_xlfn.XLOOKUP(G26,'Project Information'!$A$2:$A$51,'Project Information'!#REF!,"")),"",_xlfn.XLOOKUP(G26,'Project Information'!$A$2:$A$51,'Project Information'!#REF!,""))</f>
        <v>#REF!</v>
      </c>
    </row>
    <row r="27" spans="1:13" x14ac:dyDescent="0.25">
      <c r="A27" s="75"/>
      <c r="B27" s="76"/>
      <c r="C27" s="75"/>
      <c r="D27" s="76"/>
      <c r="E27" s="75"/>
      <c r="F27" s="76"/>
      <c r="G27" s="75"/>
      <c r="H27" s="76"/>
      <c r="I27" s="18"/>
      <c r="J27" s="18"/>
      <c r="K27" s="75"/>
      <c r="L27" s="76"/>
      <c r="M27" s="18" t="e">
        <f>IF(ISNA(_xlfn.XLOOKUP(G27,'Project Information'!$A$2:$A$51,'Project Information'!#REF!,"")),"",_xlfn.XLOOKUP(G27,'Project Information'!$A$2:$A$51,'Project Information'!#REF!,""))</f>
        <v>#REF!</v>
      </c>
    </row>
    <row r="28" spans="1:13" x14ac:dyDescent="0.25">
      <c r="A28" s="75"/>
      <c r="B28" s="76"/>
      <c r="C28" s="75"/>
      <c r="D28" s="76"/>
      <c r="E28" s="75"/>
      <c r="F28" s="76"/>
      <c r="G28" s="75"/>
      <c r="H28" s="76"/>
      <c r="I28" s="18"/>
      <c r="J28" s="18"/>
      <c r="K28" s="75"/>
      <c r="L28" s="76"/>
      <c r="M28" s="18" t="e">
        <f>IF(ISNA(_xlfn.XLOOKUP(G28,'Project Information'!$A$2:$A$51,'Project Information'!#REF!,"")),"",_xlfn.XLOOKUP(G28,'Project Information'!$A$2:$A$51,'Project Information'!#REF!,""))</f>
        <v>#REF!</v>
      </c>
    </row>
    <row r="29" spans="1:13" x14ac:dyDescent="0.25">
      <c r="A29" s="75"/>
      <c r="B29" s="76"/>
      <c r="C29" s="75"/>
      <c r="D29" s="76"/>
      <c r="E29" s="75"/>
      <c r="F29" s="76"/>
      <c r="G29" s="75"/>
      <c r="H29" s="76"/>
      <c r="I29" s="18"/>
      <c r="J29" s="18"/>
      <c r="K29" s="75"/>
      <c r="L29" s="76"/>
      <c r="M29" s="18" t="e">
        <f>IF(ISNA(_xlfn.XLOOKUP(G29,'Project Information'!$A$2:$A$51,'Project Information'!#REF!,"")),"",_xlfn.XLOOKUP(G29,'Project Information'!$A$2:$A$51,'Project Information'!#REF!,""))</f>
        <v>#REF!</v>
      </c>
    </row>
    <row r="30" spans="1:13" x14ac:dyDescent="0.25">
      <c r="A30" s="75"/>
      <c r="B30" s="76"/>
      <c r="C30" s="75"/>
      <c r="D30" s="76"/>
      <c r="E30" s="75"/>
      <c r="F30" s="76"/>
      <c r="G30" s="75"/>
      <c r="H30" s="76"/>
      <c r="I30" s="18"/>
      <c r="J30" s="18"/>
      <c r="K30" s="75"/>
      <c r="L30" s="76"/>
      <c r="M30" s="18" t="e">
        <f>IF(ISNA(_xlfn.XLOOKUP(G30,'Project Information'!$A$2:$A$51,'Project Information'!#REF!,"")),"",_xlfn.XLOOKUP(G30,'Project Information'!$A$2:$A$51,'Project Information'!#REF!,""))</f>
        <v>#REF!</v>
      </c>
    </row>
    <row r="31" spans="1:13" x14ac:dyDescent="0.25">
      <c r="A31" s="75"/>
      <c r="B31" s="76"/>
      <c r="C31" s="75"/>
      <c r="D31" s="76"/>
      <c r="E31" s="75"/>
      <c r="F31" s="76"/>
      <c r="G31" s="75"/>
      <c r="H31" s="76"/>
      <c r="I31" s="18"/>
      <c r="J31" s="18"/>
      <c r="K31" s="75"/>
      <c r="L31" s="76"/>
      <c r="M31" s="18" t="e">
        <f>IF(ISNA(_xlfn.XLOOKUP(G31,'Project Information'!$A$2:$A$51,'Project Information'!#REF!,"")),"",_xlfn.XLOOKUP(G31,'Project Information'!$A$2:$A$51,'Project Information'!#REF!,""))</f>
        <v>#REF!</v>
      </c>
    </row>
  </sheetData>
  <mergeCells count="115">
    <mergeCell ref="K28:L28"/>
    <mergeCell ref="K26:L26"/>
    <mergeCell ref="K27:L27"/>
    <mergeCell ref="I25:J25"/>
    <mergeCell ref="I26:J26"/>
    <mergeCell ref="I19:J19"/>
    <mergeCell ref="I20:J20"/>
    <mergeCell ref="I21:J21"/>
    <mergeCell ref="I22:J22"/>
    <mergeCell ref="I23:J23"/>
    <mergeCell ref="I24:J24"/>
    <mergeCell ref="I14:J14"/>
    <mergeCell ref="I15:J15"/>
    <mergeCell ref="I16:J16"/>
    <mergeCell ref="I17:J17"/>
    <mergeCell ref="I18:J18"/>
    <mergeCell ref="K22:L22"/>
    <mergeCell ref="K23:L23"/>
    <mergeCell ref="K24:L24"/>
    <mergeCell ref="K25:L25"/>
    <mergeCell ref="G31:H31"/>
    <mergeCell ref="K14:L14"/>
    <mergeCell ref="K15:L15"/>
    <mergeCell ref="K16:L16"/>
    <mergeCell ref="K17:L17"/>
    <mergeCell ref="K18:L18"/>
    <mergeCell ref="K19:L19"/>
    <mergeCell ref="K20:L20"/>
    <mergeCell ref="K21:L21"/>
    <mergeCell ref="G24:H24"/>
    <mergeCell ref="G25:H25"/>
    <mergeCell ref="G26:H26"/>
    <mergeCell ref="G27:H27"/>
    <mergeCell ref="G28:H28"/>
    <mergeCell ref="G29:H29"/>
    <mergeCell ref="G18:H18"/>
    <mergeCell ref="G19:H19"/>
    <mergeCell ref="G20:H20"/>
    <mergeCell ref="G21:H21"/>
    <mergeCell ref="G22:H22"/>
    <mergeCell ref="G23:H23"/>
    <mergeCell ref="K29:L29"/>
    <mergeCell ref="K30:L30"/>
    <mergeCell ref="K31:L31"/>
    <mergeCell ref="C31:D31"/>
    <mergeCell ref="E14:F14"/>
    <mergeCell ref="E15:F15"/>
    <mergeCell ref="E16:F16"/>
    <mergeCell ref="E17:F17"/>
    <mergeCell ref="E18:F18"/>
    <mergeCell ref="E19:F19"/>
    <mergeCell ref="C22:D22"/>
    <mergeCell ref="C23:D23"/>
    <mergeCell ref="C24:D24"/>
    <mergeCell ref="C25:D25"/>
    <mergeCell ref="C26:D26"/>
    <mergeCell ref="C27:D27"/>
    <mergeCell ref="E26:F26"/>
    <mergeCell ref="E27:F27"/>
    <mergeCell ref="E28:F28"/>
    <mergeCell ref="E29:F29"/>
    <mergeCell ref="E30:F30"/>
    <mergeCell ref="E31:F31"/>
    <mergeCell ref="E20:F20"/>
    <mergeCell ref="E21:F21"/>
    <mergeCell ref="E22:F22"/>
    <mergeCell ref="E23:F23"/>
    <mergeCell ref="E24:F24"/>
    <mergeCell ref="A31:B31"/>
    <mergeCell ref="C14:D14"/>
    <mergeCell ref="C15:D15"/>
    <mergeCell ref="C16:D16"/>
    <mergeCell ref="C17:D17"/>
    <mergeCell ref="C18:D18"/>
    <mergeCell ref="C19:D19"/>
    <mergeCell ref="C20:D20"/>
    <mergeCell ref="C21:D21"/>
    <mergeCell ref="A24:B24"/>
    <mergeCell ref="A25:B25"/>
    <mergeCell ref="A26:B26"/>
    <mergeCell ref="A27:B27"/>
    <mergeCell ref="A28:B28"/>
    <mergeCell ref="A29:B29"/>
    <mergeCell ref="A18:B18"/>
    <mergeCell ref="A19:B19"/>
    <mergeCell ref="A20:B20"/>
    <mergeCell ref="A21:B21"/>
    <mergeCell ref="A22:B22"/>
    <mergeCell ref="A23:B23"/>
    <mergeCell ref="C28:D28"/>
    <mergeCell ref="C29:D29"/>
    <mergeCell ref="C30:D30"/>
    <mergeCell ref="A14:B14"/>
    <mergeCell ref="A15:B15"/>
    <mergeCell ref="A16:B16"/>
    <mergeCell ref="A17:B17"/>
    <mergeCell ref="G14:H14"/>
    <mergeCell ref="G15:H15"/>
    <mergeCell ref="G16:H16"/>
    <mergeCell ref="G17:H17"/>
    <mergeCell ref="A30:B30"/>
    <mergeCell ref="E25:F25"/>
    <mergeCell ref="G30:H30"/>
    <mergeCell ref="M13:N13"/>
    <mergeCell ref="A2:B2"/>
    <mergeCell ref="A6:B6"/>
    <mergeCell ref="A8:B8"/>
    <mergeCell ref="C6:F6"/>
    <mergeCell ref="C8:F8"/>
    <mergeCell ref="A13:B13"/>
    <mergeCell ref="C13:D13"/>
    <mergeCell ref="E13:F13"/>
    <mergeCell ref="G13:H13"/>
    <mergeCell ref="K13:L13"/>
    <mergeCell ref="I13:J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B1C9-0825-4EB4-9F9A-5C952AEADBFA}">
  <dimension ref="A1:K44"/>
  <sheetViews>
    <sheetView workbookViewId="0">
      <selection activeCell="G4" sqref="G4"/>
    </sheetView>
  </sheetViews>
  <sheetFormatPr defaultRowHeight="15" x14ac:dyDescent="0.25"/>
  <cols>
    <col min="1" max="1" width="11.28515625" bestFit="1" customWidth="1"/>
    <col min="2" max="2" width="84" customWidth="1"/>
    <col min="3" max="3" width="13.5703125" bestFit="1" customWidth="1"/>
    <col min="4" max="4" width="24.5703125" customWidth="1"/>
    <col min="5" max="5" width="26.42578125" customWidth="1"/>
    <col min="6" max="6" width="18.140625" bestFit="1" customWidth="1"/>
    <col min="7" max="7" width="13.5703125" bestFit="1" customWidth="1"/>
    <col min="8" max="9" width="27.7109375" customWidth="1"/>
    <col min="10" max="10" width="18.140625" bestFit="1" customWidth="1"/>
    <col min="11" max="11" width="17.5703125" customWidth="1"/>
  </cols>
  <sheetData>
    <row r="1" spans="1:11" x14ac:dyDescent="0.25">
      <c r="A1" s="1" t="s">
        <v>2</v>
      </c>
      <c r="B1" s="1" t="s">
        <v>3</v>
      </c>
      <c r="C1" s="1" t="s">
        <v>4</v>
      </c>
      <c r="D1" s="1" t="s">
        <v>5</v>
      </c>
      <c r="E1" s="1" t="s">
        <v>62</v>
      </c>
      <c r="F1" s="1" t="s">
        <v>6</v>
      </c>
      <c r="G1" s="1" t="s">
        <v>7</v>
      </c>
      <c r="H1" s="1" t="s">
        <v>8</v>
      </c>
      <c r="I1" s="1" t="s">
        <v>63</v>
      </c>
      <c r="J1" s="1" t="s">
        <v>9</v>
      </c>
      <c r="K1" s="1" t="s">
        <v>10</v>
      </c>
    </row>
    <row r="2" spans="1:11" x14ac:dyDescent="0.25">
      <c r="A2">
        <v>20</v>
      </c>
      <c r="B2" s="30" t="s">
        <v>74</v>
      </c>
      <c r="C2">
        <v>155</v>
      </c>
      <c r="D2" s="79" t="s">
        <v>75</v>
      </c>
      <c r="E2" s="80" t="s">
        <v>76</v>
      </c>
      <c r="F2" s="79">
        <v>5</v>
      </c>
      <c r="G2" s="79"/>
      <c r="H2" s="79"/>
      <c r="I2" s="15"/>
    </row>
    <row r="3" spans="1:11" x14ac:dyDescent="0.25">
      <c r="A3">
        <v>21</v>
      </c>
      <c r="B3" s="30" t="s">
        <v>77</v>
      </c>
      <c r="C3">
        <v>99</v>
      </c>
      <c r="D3" s="79" t="s">
        <v>78</v>
      </c>
      <c r="E3" s="80" t="s">
        <v>79</v>
      </c>
      <c r="F3" s="79">
        <v>7</v>
      </c>
      <c r="G3" s="79">
        <v>76</v>
      </c>
      <c r="H3" s="79" t="s">
        <v>80</v>
      </c>
      <c r="I3" s="15" t="s">
        <v>81</v>
      </c>
      <c r="J3">
        <v>8</v>
      </c>
    </row>
    <row r="4" spans="1:11" x14ac:dyDescent="0.25">
      <c r="A4">
        <v>22</v>
      </c>
      <c r="B4" s="30" t="s">
        <v>82</v>
      </c>
      <c r="C4">
        <v>15</v>
      </c>
      <c r="D4" s="79" t="s">
        <v>83</v>
      </c>
      <c r="E4" s="80" t="s">
        <v>84</v>
      </c>
      <c r="F4" s="79">
        <v>10</v>
      </c>
      <c r="G4" s="79"/>
      <c r="H4" s="79"/>
    </row>
    <row r="5" spans="1:11" x14ac:dyDescent="0.25">
      <c r="B5" s="30"/>
      <c r="D5" s="79"/>
      <c r="E5" s="80"/>
      <c r="F5" s="79"/>
      <c r="G5" s="79"/>
      <c r="H5" s="79"/>
      <c r="I5" s="15"/>
    </row>
    <row r="6" spans="1:11" x14ac:dyDescent="0.25">
      <c r="B6" s="30"/>
      <c r="D6" s="79"/>
      <c r="E6" s="80"/>
      <c r="F6" s="79"/>
      <c r="G6" s="79"/>
      <c r="H6" s="79"/>
      <c r="I6" s="15"/>
    </row>
    <row r="7" spans="1:11" x14ac:dyDescent="0.25">
      <c r="B7" s="30"/>
      <c r="D7" s="79"/>
      <c r="E7" s="80"/>
      <c r="F7" s="79"/>
      <c r="G7" s="79"/>
      <c r="H7" s="79"/>
    </row>
    <row r="8" spans="1:11" x14ac:dyDescent="0.25">
      <c r="B8" s="30"/>
      <c r="D8" s="79"/>
      <c r="E8" s="80"/>
      <c r="F8" s="79"/>
      <c r="G8" s="79"/>
      <c r="H8" s="79"/>
    </row>
    <row r="9" spans="1:11" s="56" customFormat="1" x14ac:dyDescent="0.25">
      <c r="B9" s="58"/>
      <c r="D9" s="82"/>
      <c r="E9" s="83"/>
      <c r="F9" s="82"/>
      <c r="G9" s="82"/>
      <c r="H9" s="82"/>
    </row>
    <row r="10" spans="1:11" x14ac:dyDescent="0.25">
      <c r="B10" s="30"/>
      <c r="D10" s="79"/>
      <c r="E10" s="80"/>
      <c r="F10" s="79"/>
      <c r="G10" s="79"/>
      <c r="H10" s="79"/>
      <c r="I10" s="29"/>
    </row>
    <row r="11" spans="1:11" x14ac:dyDescent="0.25">
      <c r="B11" s="30"/>
      <c r="D11" s="79"/>
      <c r="E11" s="80"/>
      <c r="F11" s="79"/>
      <c r="G11" s="79"/>
      <c r="H11" s="79"/>
    </row>
    <row r="12" spans="1:11" x14ac:dyDescent="0.25">
      <c r="B12" s="30"/>
      <c r="D12" s="79"/>
      <c r="E12" s="80"/>
      <c r="F12" s="79"/>
      <c r="G12" s="79"/>
      <c r="H12" s="79"/>
      <c r="K12" s="29"/>
    </row>
    <row r="13" spans="1:11" x14ac:dyDescent="0.25">
      <c r="B13" s="31"/>
      <c r="D13" s="79"/>
      <c r="E13" s="80"/>
      <c r="F13" s="79"/>
      <c r="G13" s="79"/>
      <c r="H13" s="79"/>
      <c r="I13" s="29"/>
    </row>
    <row r="14" spans="1:11" x14ac:dyDescent="0.25">
      <c r="B14" s="31"/>
      <c r="D14" s="79"/>
      <c r="E14" s="81"/>
      <c r="F14" s="79"/>
      <c r="G14" s="79"/>
      <c r="H14" s="79"/>
      <c r="K14" s="29"/>
    </row>
    <row r="15" spans="1:11" x14ac:dyDescent="0.25">
      <c r="B15" s="31"/>
      <c r="D15" s="79"/>
      <c r="E15" s="81"/>
      <c r="F15" s="79"/>
      <c r="G15" s="79"/>
      <c r="H15" s="79"/>
      <c r="K15" s="29"/>
    </row>
    <row r="16" spans="1:11" x14ac:dyDescent="0.25">
      <c r="B16" s="31"/>
      <c r="D16" s="79"/>
      <c r="E16" s="81"/>
      <c r="F16" s="79"/>
      <c r="G16" s="79"/>
      <c r="H16" s="79"/>
      <c r="I16" s="29"/>
    </row>
    <row r="17" spans="2:11" x14ac:dyDescent="0.25">
      <c r="B17" s="31"/>
      <c r="D17" s="79"/>
      <c r="E17" s="81"/>
      <c r="F17" s="79"/>
      <c r="G17" s="79"/>
      <c r="H17" s="79"/>
      <c r="I17" s="29"/>
    </row>
    <row r="18" spans="2:11" x14ac:dyDescent="0.25">
      <c r="B18" s="31"/>
      <c r="D18" s="79"/>
      <c r="E18" s="81"/>
      <c r="F18" s="79"/>
      <c r="G18" s="79"/>
      <c r="H18" s="79"/>
      <c r="I18" s="29"/>
    </row>
    <row r="19" spans="2:11" x14ac:dyDescent="0.25">
      <c r="B19" s="31"/>
      <c r="D19" s="79"/>
      <c r="E19" s="81"/>
      <c r="F19" s="79"/>
      <c r="G19" s="79"/>
      <c r="H19" s="79"/>
      <c r="I19" s="29"/>
    </row>
    <row r="20" spans="2:11" x14ac:dyDescent="0.25">
      <c r="B20" s="31"/>
      <c r="D20" s="79"/>
      <c r="E20" s="81"/>
      <c r="F20" s="79"/>
      <c r="G20" s="79"/>
      <c r="H20" s="79"/>
      <c r="I20" s="29"/>
    </row>
    <row r="21" spans="2:11" x14ac:dyDescent="0.25">
      <c r="B21" s="31"/>
      <c r="D21" s="79"/>
      <c r="E21" s="81"/>
      <c r="F21" s="79"/>
      <c r="G21" s="79"/>
      <c r="H21" s="79"/>
      <c r="I21" s="29"/>
    </row>
    <row r="22" spans="2:11" x14ac:dyDescent="0.25">
      <c r="B22" s="31"/>
      <c r="D22" s="79"/>
      <c r="E22" s="80"/>
      <c r="F22" s="79"/>
      <c r="G22" s="79"/>
      <c r="H22" s="79"/>
      <c r="I22" s="15"/>
    </row>
    <row r="23" spans="2:11" x14ac:dyDescent="0.25">
      <c r="B23" s="31"/>
      <c r="D23" s="79"/>
      <c r="E23" s="81"/>
      <c r="F23" s="79"/>
      <c r="G23" s="79"/>
      <c r="H23" s="79"/>
      <c r="I23" s="29"/>
    </row>
    <row r="24" spans="2:11" x14ac:dyDescent="0.25">
      <c r="B24" s="31"/>
      <c r="D24" s="79"/>
      <c r="E24" s="81"/>
      <c r="F24" s="79"/>
      <c r="G24" s="79"/>
      <c r="H24" s="79"/>
      <c r="K24" s="29"/>
    </row>
    <row r="25" spans="2:11" x14ac:dyDescent="0.25">
      <c r="B25" s="31"/>
      <c r="D25" s="79"/>
      <c r="E25" s="81"/>
      <c r="F25" s="79"/>
      <c r="G25" s="79"/>
      <c r="H25" s="79"/>
      <c r="I25" s="29"/>
    </row>
    <row r="26" spans="2:11" x14ac:dyDescent="0.25">
      <c r="B26" s="31"/>
      <c r="D26" s="79"/>
      <c r="E26" s="81"/>
      <c r="F26" s="79"/>
      <c r="G26" s="79"/>
      <c r="H26" s="79"/>
    </row>
    <row r="27" spans="2:11" x14ac:dyDescent="0.25">
      <c r="B27" s="31"/>
      <c r="D27" s="79"/>
      <c r="E27" s="81"/>
      <c r="F27" s="79"/>
      <c r="G27" s="79"/>
      <c r="H27" s="79"/>
    </row>
    <row r="28" spans="2:11" x14ac:dyDescent="0.25">
      <c r="B28" s="31"/>
      <c r="D28" s="79"/>
      <c r="E28" s="81"/>
      <c r="F28" s="79"/>
      <c r="G28" s="79"/>
      <c r="H28" s="79"/>
    </row>
    <row r="29" spans="2:11" x14ac:dyDescent="0.25">
      <c r="B29" s="31"/>
      <c r="D29" s="79"/>
      <c r="E29" s="81"/>
      <c r="F29" s="79"/>
      <c r="G29" s="79"/>
      <c r="H29" s="79"/>
      <c r="K29" s="29"/>
    </row>
    <row r="30" spans="2:11" s="56" customFormat="1" x14ac:dyDescent="0.25">
      <c r="B30" s="57"/>
      <c r="D30" s="82"/>
      <c r="E30" s="84"/>
      <c r="F30" s="82"/>
      <c r="G30" s="82"/>
      <c r="H30" s="82"/>
    </row>
    <row r="31" spans="2:11" s="56" customFormat="1" x14ac:dyDescent="0.25">
      <c r="B31" s="57"/>
      <c r="D31" s="82"/>
      <c r="E31" s="84"/>
      <c r="F31" s="82"/>
      <c r="G31" s="82"/>
      <c r="H31" s="82"/>
    </row>
    <row r="32" spans="2:11" x14ac:dyDescent="0.25">
      <c r="B32" s="31"/>
      <c r="D32" s="79"/>
      <c r="E32" s="81"/>
      <c r="F32" s="79"/>
      <c r="G32" s="79"/>
      <c r="H32" s="79"/>
      <c r="I32" s="29"/>
      <c r="K32" s="29"/>
    </row>
    <row r="33" spans="2:11" x14ac:dyDescent="0.25">
      <c r="B33" s="31"/>
      <c r="D33" s="79"/>
      <c r="E33" s="81"/>
      <c r="F33" s="79"/>
      <c r="G33" s="79"/>
      <c r="H33" s="79"/>
      <c r="I33" s="29"/>
    </row>
    <row r="34" spans="2:11" x14ac:dyDescent="0.25">
      <c r="D34" s="79"/>
      <c r="E34" s="81"/>
      <c r="F34" s="79"/>
      <c r="G34" s="79"/>
      <c r="H34" s="79"/>
      <c r="K34" s="29"/>
    </row>
    <row r="35" spans="2:11" x14ac:dyDescent="0.25">
      <c r="D35" s="79"/>
      <c r="E35" s="80"/>
      <c r="F35" s="79"/>
      <c r="G35" s="79"/>
      <c r="H35" s="79"/>
      <c r="I35" s="15"/>
      <c r="K35" s="29"/>
    </row>
    <row r="36" spans="2:11" x14ac:dyDescent="0.25">
      <c r="D36" s="79"/>
      <c r="E36" s="80"/>
      <c r="F36" s="79"/>
      <c r="G36" s="79"/>
      <c r="H36" s="79"/>
      <c r="I36" s="15"/>
      <c r="K36" s="29"/>
    </row>
    <row r="37" spans="2:11" x14ac:dyDescent="0.25">
      <c r="D37" s="79"/>
      <c r="E37" s="80"/>
      <c r="F37" s="79"/>
      <c r="G37" s="79"/>
      <c r="H37" s="79"/>
    </row>
    <row r="38" spans="2:11" x14ac:dyDescent="0.25">
      <c r="D38" s="79"/>
      <c r="E38" s="80"/>
      <c r="F38" s="79"/>
      <c r="G38" s="79"/>
      <c r="H38" s="79"/>
      <c r="I38" s="29"/>
    </row>
    <row r="39" spans="2:11" x14ac:dyDescent="0.25">
      <c r="D39" s="79"/>
      <c r="E39" s="80"/>
      <c r="F39" s="79"/>
      <c r="G39" s="79"/>
      <c r="H39" s="79"/>
      <c r="K39" s="29"/>
    </row>
    <row r="40" spans="2:11" x14ac:dyDescent="0.25">
      <c r="D40" s="79"/>
      <c r="E40" s="80"/>
      <c r="F40" s="79"/>
      <c r="G40" s="79"/>
      <c r="H40" s="79"/>
      <c r="I40" s="15"/>
      <c r="K40" s="29"/>
    </row>
    <row r="41" spans="2:11" x14ac:dyDescent="0.25">
      <c r="D41" s="79"/>
      <c r="E41" s="80"/>
      <c r="F41" s="79"/>
      <c r="G41" s="79"/>
      <c r="H41" s="79"/>
      <c r="K41" s="29"/>
    </row>
    <row r="42" spans="2:11" x14ac:dyDescent="0.25">
      <c r="D42" s="79"/>
      <c r="E42" s="81"/>
      <c r="F42" s="79"/>
      <c r="G42" s="79"/>
      <c r="H42" s="79"/>
      <c r="K42" s="29"/>
    </row>
    <row r="43" spans="2:11" x14ac:dyDescent="0.25">
      <c r="D43" s="79"/>
      <c r="E43" s="81"/>
      <c r="F43" s="79"/>
      <c r="G43" s="79"/>
      <c r="H43" s="79"/>
      <c r="I43" s="29"/>
    </row>
    <row r="44" spans="2:11" x14ac:dyDescent="0.25">
      <c r="D44" s="79"/>
      <c r="E44" s="81"/>
      <c r="F44" s="79"/>
      <c r="G44" s="79"/>
      <c r="H44" s="79"/>
    </row>
  </sheetData>
  <hyperlinks>
    <hyperlink ref="E2" r:id="rId1" xr:uid="{2844CCB8-EAE6-4781-8D97-D2F55E93751F}"/>
    <hyperlink ref="E3" r:id="rId2" xr:uid="{B688ACF9-BCEB-4CDF-93CD-8B047DCD5A89}"/>
    <hyperlink ref="I3" r:id="rId3" xr:uid="{20826A41-4D7A-478F-AC6B-9E2A51F0F0C0}"/>
    <hyperlink ref="E4" r:id="rId4" xr:uid="{5480706F-3CCC-4546-AEBC-B8C34C7C7EA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E0BBC-B95A-4AF1-8524-8E3DA4136C75}">
  <dimension ref="A1:N31"/>
  <sheetViews>
    <sheetView tabSelected="1" workbookViewId="0">
      <selection activeCell="C3" sqref="C3"/>
    </sheetView>
  </sheetViews>
  <sheetFormatPr defaultRowHeight="15" x14ac:dyDescent="0.25"/>
  <cols>
    <col min="6" max="6" width="9.5703125" customWidth="1"/>
    <col min="7" max="10" width="7.5703125" customWidth="1"/>
    <col min="12" max="12" width="50.5703125" customWidth="1"/>
    <col min="13" max="13" width="117.7109375" style="18" customWidth="1"/>
  </cols>
  <sheetData>
    <row r="1" spans="1:14" x14ac:dyDescent="0.25">
      <c r="A1" s="59"/>
      <c r="B1" s="60"/>
      <c r="C1" s="60"/>
      <c r="D1" s="61"/>
    </row>
    <row r="2" spans="1:14" x14ac:dyDescent="0.25">
      <c r="A2" s="77" t="s">
        <v>51</v>
      </c>
      <c r="B2" s="78"/>
      <c r="C2" s="62">
        <v>20</v>
      </c>
      <c r="D2" s="63"/>
      <c r="F2" s="25" t="s">
        <v>64</v>
      </c>
    </row>
    <row r="3" spans="1:14" x14ac:dyDescent="0.25">
      <c r="A3" s="64"/>
      <c r="B3" s="65"/>
      <c r="C3" s="65"/>
      <c r="D3" s="66"/>
    </row>
    <row r="6" spans="1:14" x14ac:dyDescent="0.25">
      <c r="A6" s="72" t="s">
        <v>65</v>
      </c>
      <c r="B6" s="72"/>
      <c r="C6" s="73" t="str">
        <f>_xlfn.XLOOKUP($C$2,'Judge Schedule - Working File'!D6:D347,'Judge Schedule - Working File'!E6:E347,"",0)</f>
        <v>Growing Plants with Soda</v>
      </c>
      <c r="D6" s="73"/>
      <c r="E6" s="73"/>
      <c r="F6" s="73"/>
      <c r="G6" s="73"/>
      <c r="H6" s="73"/>
      <c r="I6" s="73"/>
    </row>
    <row r="8" spans="1:14" x14ac:dyDescent="0.25">
      <c r="A8" s="72" t="s">
        <v>66</v>
      </c>
      <c r="B8" s="72"/>
      <c r="C8" s="73" t="str">
        <f>_xlfn.XLOOKUP($C$2,'Judge Schedule - Working File'!D6:D347,'Judge Schedule - Working File'!$G$6:$G$347,"",0)</f>
        <v>Student Test</v>
      </c>
      <c r="D8" s="73"/>
      <c r="E8" s="73"/>
      <c r="F8" s="73"/>
      <c r="H8" s="72" t="s">
        <v>67</v>
      </c>
      <c r="I8" s="72"/>
      <c r="J8" s="73">
        <f>_xlfn.XLOOKUP($C$2,'Judge Schedule - Working File'!$D$6:$D$347,'Judge Schedule - Working File'!$J$6:$J$347,"",0)</f>
        <v>0</v>
      </c>
      <c r="K8" s="73"/>
      <c r="L8" s="73"/>
      <c r="M8" s="73"/>
    </row>
    <row r="13" spans="1:14" x14ac:dyDescent="0.25">
      <c r="A13" s="74" t="s">
        <v>55</v>
      </c>
      <c r="B13" s="70"/>
      <c r="C13" s="69" t="s">
        <v>56</v>
      </c>
      <c r="D13" s="70"/>
      <c r="E13" s="69" t="s">
        <v>57</v>
      </c>
      <c r="F13" s="70"/>
      <c r="G13" s="69" t="s">
        <v>58</v>
      </c>
      <c r="H13" s="70"/>
      <c r="I13" s="69" t="s">
        <v>59</v>
      </c>
      <c r="J13" s="70"/>
      <c r="K13" s="69" t="s">
        <v>60</v>
      </c>
      <c r="L13" s="70"/>
      <c r="M13" s="69" t="s">
        <v>61</v>
      </c>
      <c r="N13" s="70"/>
    </row>
    <row r="14" spans="1:14" x14ac:dyDescent="0.25">
      <c r="A14" s="75" t="str" cm="1">
        <f t="array" ref="A14">TRANSPOSE(_xlfn.XLOOKUP(C6,'Judge Schedule - Working File'!$E$6:$E$28,'Judge Schedule - Working File'!$A$6:$A$28,"",0))</f>
        <v>Sunday April 10th</v>
      </c>
      <c r="B14" s="76"/>
      <c r="C14" s="75" t="str">
        <f>_xlfn.XLOOKUP($C$6,'Judge Schedule - Working File'!$E$6:$E$28,'Judge Schedule - Working File'!$B$6:$B$28,"",0)</f>
        <v>10am - 10:20am</v>
      </c>
      <c r="D14" s="76"/>
      <c r="E14" s="75" t="str">
        <f>_xlfn.XLOOKUP(C6,'Judge Schedule - Working File'!O6:O28,'Judge Schedule - Working File'!E6:E28,"",0)</f>
        <v/>
      </c>
      <c r="F14" s="76"/>
      <c r="G14" s="75" t="str">
        <f>_xlfn.XLOOKUP(C6,'Judge Schedule - Working File'!O6:O28,'Judge Schedule - Working File'!D6:D28,"",0)</f>
        <v/>
      </c>
      <c r="H14" s="76"/>
      <c r="I14" s="75" t="str">
        <f>_xlfn.XLOOKUP($C$6,'Judge Schedule - Working File'!O6:O28,'Judge Schedule - Working File'!H6:H28,"",0)</f>
        <v/>
      </c>
      <c r="J14" s="76"/>
      <c r="K14" s="75" t="str">
        <f>_xlfn.XLOOKUP(C6,'Judge Schedule - Working File'!O6:O28,'Judge Schedule - Working File'!L6:L28,"",0)</f>
        <v/>
      </c>
      <c r="L14" s="76"/>
      <c r="M14" s="18" t="e">
        <f>IF(ISNA(_xlfn.XLOOKUP(G14,'Project Information'!$A$2:$A$51,'Project Information'!#REF!,"")),"",_xlfn.XLOOKUP(G14,'Project Information'!$A$2:$A$51,'Project Information'!#REF!,""))</f>
        <v>#REF!</v>
      </c>
    </row>
    <row r="15" spans="1:14" x14ac:dyDescent="0.25">
      <c r="A15" s="75" t="str" cm="1">
        <f t="array" ref="A15">TRANSPOSE(_xlfn.XLOOKUP($C$6,'Judge Schedule - Working File'!$E$32:$E$54,'Judge Schedule - Working File'!$A$32:$A$54,"",0))</f>
        <v/>
      </c>
      <c r="B15" s="76"/>
      <c r="C15" s="75" t="str" cm="1">
        <f t="array" ref="C15">TRANSPOSE(_xlfn.XLOOKUP($C$6,'Judge Schedule - Working File'!$E$32:$E$54,'Judge Schedule - Working File'!$B$32:$B$54,"",0))</f>
        <v/>
      </c>
      <c r="D15" s="76"/>
      <c r="E15" s="75" t="str">
        <f>_xlfn.XLOOKUP(C6,'Judge Schedule - Working File'!O32:O54,'Judge Schedule - Working File'!E32:E54,"",0)</f>
        <v/>
      </c>
      <c r="F15" s="76"/>
      <c r="G15" s="75" t="str">
        <f>_xlfn.XLOOKUP(C6,'Judge Schedule - Working File'!O32:O54,'Judge Schedule - Working File'!D32:D54,"",0)</f>
        <v/>
      </c>
      <c r="H15" s="76"/>
      <c r="I15" s="75" t="str">
        <f>_xlfn.XLOOKUP($C$6,'Judge Schedule - Working File'!O32:O54,'Judge Schedule - Working File'!H32:H54,"",0)</f>
        <v/>
      </c>
      <c r="J15" s="76"/>
      <c r="K15" s="75" t="str">
        <f>_xlfn.XLOOKUP(C6,'Judge Schedule - Working File'!O32:O54,'Judge Schedule - Working File'!L32:L54,"",0)</f>
        <v/>
      </c>
      <c r="L15" s="76"/>
      <c r="M15" s="18" t="e">
        <f>IF(ISNA(_xlfn.XLOOKUP(G15,'Project Information'!$A$2:$A$51,'Project Information'!#REF!,"")),"",_xlfn.XLOOKUP(G15,'Project Information'!$A$2:$A$51,'Project Information'!#REF!,""))</f>
        <v>#REF!</v>
      </c>
    </row>
    <row r="16" spans="1:14" x14ac:dyDescent="0.25">
      <c r="A16" s="75" t="str" cm="1">
        <f t="array" ref="A16">TRANSPOSE(_xlfn.XLOOKUP($C$6,'Judge Schedule - Working File'!$E$58:$E$80,'Judge Schedule - Working File'!$A$58:$A$80,"",0))</f>
        <v/>
      </c>
      <c r="B16" s="76"/>
      <c r="C16" s="75" t="str" cm="1">
        <f t="array" ref="C16">TRANSPOSE(_xlfn.XLOOKUP($C$6,'Judge Schedule - Working File'!$E$58:$E$80,'Judge Schedule - Working File'!$B$58:$B$80,"",0))</f>
        <v/>
      </c>
      <c r="D16" s="76"/>
      <c r="E16" s="75" t="str">
        <f>_xlfn.XLOOKUP(C6,'Judge Schedule - Working File'!O58:O80,'Judge Schedule - Working File'!E58:E80,"",0)</f>
        <v/>
      </c>
      <c r="F16" s="76"/>
      <c r="G16" s="75" t="str">
        <f>_xlfn.XLOOKUP(C6,'Judge Schedule - Working File'!O58:O80,'Judge Schedule - Working File'!D58:D80,"",0)</f>
        <v/>
      </c>
      <c r="H16" s="76"/>
      <c r="I16" s="75" t="str">
        <f>_xlfn.XLOOKUP($C$6,'Judge Schedule - Working File'!O58:O80,'Judge Schedule - Working File'!H58:H80,"",0)</f>
        <v/>
      </c>
      <c r="J16" s="76"/>
      <c r="K16" s="75" t="str">
        <f>_xlfn.XLOOKUP(C6,'Judge Schedule - Working File'!O58:O80,'Judge Schedule - Working File'!L58:L80,"",0)</f>
        <v/>
      </c>
      <c r="L16" s="76"/>
      <c r="M16" s="18" t="e">
        <f>IF(ISNA(_xlfn.XLOOKUP(G16,'Project Information'!$A$2:$A$51,'Project Information'!#REF!,"")),"",_xlfn.XLOOKUP(G16,'Project Information'!$A$2:$A$51,'Project Information'!#REF!,""))</f>
        <v>#REF!</v>
      </c>
    </row>
    <row r="17" spans="1:13" x14ac:dyDescent="0.25">
      <c r="A17" s="75" t="str" cm="1">
        <f t="array" ref="A17">TRANSPOSE(_xlfn.XLOOKUP($C$6,'Judge Schedule - Working File'!$E$84:$E$106,'Judge Schedule - Working File'!$A$84:$A$106,"",0))</f>
        <v/>
      </c>
      <c r="B17" s="76"/>
      <c r="C17" s="75" t="str" cm="1">
        <f t="array" ref="C17">TRANSPOSE(_xlfn.XLOOKUP($C$6,'Judge Schedule - Working File'!$E$84:$E$106,'Judge Schedule - Working File'!$B$84:$B$106,"",0))</f>
        <v/>
      </c>
      <c r="D17" s="76"/>
      <c r="E17" s="75" t="str">
        <f>_xlfn.XLOOKUP(C6,'Judge Schedule - Working File'!O84:O106,'Judge Schedule - Working File'!E84:E106,"",0)</f>
        <v/>
      </c>
      <c r="F17" s="76"/>
      <c r="G17" s="75" t="str">
        <f>_xlfn.XLOOKUP(C6,'Judge Schedule - Working File'!O84:O106,'Judge Schedule - Working File'!D84:D106,"",0)</f>
        <v/>
      </c>
      <c r="H17" s="76"/>
      <c r="I17" s="75" t="str">
        <f>_xlfn.XLOOKUP($C$6,'Judge Schedule - Working File'!O84:O106,'Judge Schedule - Working File'!H84:H106,"",0)</f>
        <v/>
      </c>
      <c r="J17" s="76"/>
      <c r="K17" s="75" t="str">
        <f>_xlfn.XLOOKUP(C6,'Judge Schedule - Working File'!O84:O106,'Judge Schedule - Working File'!L84:L106,"",0)</f>
        <v/>
      </c>
      <c r="L17" s="76"/>
      <c r="M17" s="18" t="e">
        <f>IF(ISNA(_xlfn.XLOOKUP(G17,'Project Information'!$A$2:$A$51,'Project Information'!#REF!,"")),"",_xlfn.XLOOKUP(G17,'Project Information'!$A$2:$A$51,'Project Information'!#REF!,""))</f>
        <v>#REF!</v>
      </c>
    </row>
    <row r="18" spans="1:13" x14ac:dyDescent="0.25">
      <c r="A18" s="75" t="str" cm="1">
        <f t="array" ref="A18">TRANSPOSE(_xlfn.XLOOKUP($C$6,'Judge Schedule - Working File'!$E$110:$E$132,'Judge Schedule - Working File'!$A$110:$A$132,"",0))</f>
        <v/>
      </c>
      <c r="B18" s="76"/>
      <c r="C18" s="75" t="str" cm="1">
        <f t="array" ref="C18">TRANSPOSE(_xlfn.XLOOKUP($C$6,'Judge Schedule - Working File'!$E$110:$E$132,'Judge Schedule - Working File'!$B$110:$B$132,"",0))</f>
        <v/>
      </c>
      <c r="D18" s="76"/>
      <c r="E18" s="75" t="str">
        <f>_xlfn.XLOOKUP(C6,'Judge Schedule - Working File'!O110:O132,'Judge Schedule - Working File'!E110:E132,"",0)</f>
        <v/>
      </c>
      <c r="F18" s="76"/>
      <c r="G18" s="75" t="str">
        <f>_xlfn.XLOOKUP(C6,'Judge Schedule - Working File'!O110:O132,'Judge Schedule - Working File'!D110:D132,"",0)</f>
        <v/>
      </c>
      <c r="H18" s="76"/>
      <c r="I18" s="75" t="str">
        <f>_xlfn.XLOOKUP($C$6,'Judge Schedule - Working File'!O110:O132,'Judge Schedule - Working File'!H110:H132,"",0)</f>
        <v/>
      </c>
      <c r="J18" s="76"/>
      <c r="K18" s="75" t="str">
        <f>_xlfn.XLOOKUP(C6,'Judge Schedule - Working File'!O110:O132,'Judge Schedule - Working File'!L110:L132,"",0)</f>
        <v/>
      </c>
      <c r="L18" s="76"/>
      <c r="M18" s="18" t="e">
        <f>IF(ISNA(_xlfn.XLOOKUP(G18,'Project Information'!$A$2:$A$51,'Project Information'!#REF!,"")),"",_xlfn.XLOOKUP(G18,'Project Information'!$A$2:$A$51,'Project Information'!#REF!,""))</f>
        <v>#REF!</v>
      </c>
    </row>
    <row r="19" spans="1:13" x14ac:dyDescent="0.25">
      <c r="A19" s="75" t="str" cm="1">
        <f t="array" ref="A19">TRANSPOSE(_xlfn.XLOOKUP($C$6,'Judge Schedule - Working File'!$E$136:$E$158,'Judge Schedule - Working File'!$A$136:$A$158,"",0))</f>
        <v/>
      </c>
      <c r="B19" s="76"/>
      <c r="C19" s="75" t="str" cm="1">
        <f t="array" ref="C19">TRANSPOSE(_xlfn.XLOOKUP($C$6,'Judge Schedule - Working File'!$E$136:$E$158,'Judge Schedule - Working File'!$B$136:$B$158,"",0))</f>
        <v/>
      </c>
      <c r="D19" s="76"/>
      <c r="E19" s="75" t="str">
        <f>_xlfn.XLOOKUP(C6,'Judge Schedule - Working File'!O136:O158,'Judge Schedule - Working File'!E136:E158,"",0)</f>
        <v/>
      </c>
      <c r="F19" s="76"/>
      <c r="G19" s="75" t="str">
        <f>_xlfn.XLOOKUP(C6,'Judge Schedule - Working File'!O136:O158,'Judge Schedule - Working File'!D136:D158,"",0)</f>
        <v/>
      </c>
      <c r="H19" s="76"/>
      <c r="I19" s="75" t="str">
        <f>_xlfn.XLOOKUP($C$6,'Judge Schedule - Working File'!O136:O158,'Judge Schedule - Working File'!H136:H158,"",0)</f>
        <v/>
      </c>
      <c r="J19" s="76"/>
      <c r="K19" s="75" t="str">
        <f>_xlfn.XLOOKUP(C6,'Judge Schedule - Working File'!O136:O158,'Judge Schedule - Working File'!L136:L158,"",0)</f>
        <v/>
      </c>
      <c r="L19" s="76"/>
      <c r="M19" s="18" t="e">
        <f>IF(ISNA(_xlfn.XLOOKUP(G19,'Project Information'!$A$2:$A$51,'Project Information'!#REF!,"")),"",_xlfn.XLOOKUP(G19,'Project Information'!$A$2:$A$51,'Project Information'!#REF!,""))</f>
        <v>#REF!</v>
      </c>
    </row>
    <row r="20" spans="1:13" x14ac:dyDescent="0.25">
      <c r="A20" s="75" t="str" cm="1">
        <f t="array" ref="A20">TRANSPOSE(_xlfn.XLOOKUP($C$6,'Judge Schedule - Working File'!$E$169:$E$191,'Judge Schedule - Working File'!$A$169:$A$191,"",0))</f>
        <v/>
      </c>
      <c r="B20" s="76"/>
      <c r="C20" s="75" t="str" cm="1">
        <f t="array" ref="C20">TRANSPOSE(_xlfn.XLOOKUP($C$6,'Judge Schedule - Working File'!$E$169:$E$191,'Judge Schedule - Working File'!$B$169:$B$191,"",0))</f>
        <v/>
      </c>
      <c r="D20" s="76"/>
      <c r="E20" s="75" t="str">
        <f>_xlfn.XLOOKUP(C6,'Judge Schedule - Working File'!O169:O191,'Judge Schedule - Working File'!E169:E191,"",0)</f>
        <v/>
      </c>
      <c r="F20" s="76"/>
      <c r="G20" s="75" t="str">
        <f>_xlfn.XLOOKUP(C6,'Judge Schedule - Working File'!O169:O191,'Judge Schedule - Working File'!D169:D191,"",0)</f>
        <v/>
      </c>
      <c r="H20" s="76"/>
      <c r="I20" s="75" t="str">
        <f>_xlfn.XLOOKUP($C$6,'Judge Schedule - Working File'!O169:O191,'Judge Schedule - Working File'!H169:H191,"",0)</f>
        <v/>
      </c>
      <c r="J20" s="76"/>
      <c r="K20" s="75" t="str">
        <f>_xlfn.XLOOKUP(C6,'Judge Schedule - Working File'!O169:O191,'Judge Schedule - Working File'!L169:L191,"",0)</f>
        <v/>
      </c>
      <c r="L20" s="76"/>
      <c r="M20" s="18" t="e">
        <f>IF(ISNA(_xlfn.XLOOKUP(G20,'Project Information'!$A$2:$A$51,'Project Information'!#REF!,"")),"",_xlfn.XLOOKUP(G20,'Project Information'!$A$2:$A$51,'Project Information'!#REF!,""))</f>
        <v>#REF!</v>
      </c>
    </row>
    <row r="21" spans="1:13" x14ac:dyDescent="0.25">
      <c r="A21" s="75" t="str" cm="1">
        <f t="array" ref="A21">TRANSPOSE(_xlfn.XLOOKUP($C$6,'Judge Schedule - Working File'!$E$195:$E$217,'Judge Schedule - Working File'!$A$195:$A$217,"",0))</f>
        <v/>
      </c>
      <c r="B21" s="76"/>
      <c r="C21" s="75" t="str" cm="1">
        <f t="array" ref="C21">TRANSPOSE(_xlfn.XLOOKUP($C$6,'Judge Schedule - Working File'!$E$195:$E$217,'Judge Schedule - Working File'!$B$195:$B$217,"",0))</f>
        <v/>
      </c>
      <c r="D21" s="76"/>
      <c r="E21" s="75" t="str">
        <f>_xlfn.XLOOKUP(C6,'Judge Schedule - Working File'!O195:O217,'Judge Schedule - Working File'!E195:E217,"",0)</f>
        <v/>
      </c>
      <c r="F21" s="76"/>
      <c r="G21" s="75" t="str">
        <f>_xlfn.XLOOKUP(C6,'Judge Schedule - Working File'!O195:O217,'Judge Schedule - Working File'!D195:D217,"",0)</f>
        <v/>
      </c>
      <c r="H21" s="76"/>
      <c r="I21" s="75" t="str">
        <f>_xlfn.XLOOKUP($C$6,'Judge Schedule - Working File'!O195:O217,'Judge Schedule - Working File'!H195:H217,"",0)</f>
        <v/>
      </c>
      <c r="J21" s="76"/>
      <c r="K21" s="75" t="str">
        <f>_xlfn.XLOOKUP(C6,'Judge Schedule - Working File'!O195:O217,'Judge Schedule - Working File'!L195:L217,"",0)</f>
        <v/>
      </c>
      <c r="L21" s="76"/>
      <c r="M21" s="18" t="e">
        <f>IF(ISNA(_xlfn.XLOOKUP(G21,'Project Information'!$A$2:$A$51,'Project Information'!#REF!,"")),"",_xlfn.XLOOKUP(G21,'Project Information'!$A$2:$A$51,'Project Information'!#REF!,""))</f>
        <v>#REF!</v>
      </c>
    </row>
    <row r="22" spans="1:13" x14ac:dyDescent="0.25">
      <c r="A22" s="75" t="str" cm="1">
        <f t="array" ref="A22">TRANSPOSE(_xlfn.XLOOKUP($C$6,'Judge Schedule - Working File'!$E$221:$E$243,'Judge Schedule - Working File'!$A$221:$A$243,"",0))</f>
        <v/>
      </c>
      <c r="B22" s="76"/>
      <c r="C22" s="75" t="str" cm="1">
        <f t="array" ref="C22">TRANSPOSE(_xlfn.XLOOKUP($C$6,'Judge Schedule - Working File'!$E$221:$E$243,'Judge Schedule - Working File'!$B$221:$B$243,"",0))</f>
        <v/>
      </c>
      <c r="D22" s="76"/>
      <c r="E22" s="75" t="str">
        <f>_xlfn.XLOOKUP(C6,'Judge Schedule - Working File'!O221:O243,'Judge Schedule - Working File'!E221:E243,"",0)</f>
        <v/>
      </c>
      <c r="F22" s="76"/>
      <c r="G22" s="75" t="str">
        <f>_xlfn.XLOOKUP(C6,'Judge Schedule - Working File'!O221:O243,'Judge Schedule - Working File'!D221:D243,"",0)</f>
        <v/>
      </c>
      <c r="H22" s="76"/>
      <c r="I22" s="75" t="str">
        <f>_xlfn.XLOOKUP($C$6,'Judge Schedule - Working File'!O221:O243,'Judge Schedule - Working File'!H221:H243,"",0)</f>
        <v/>
      </c>
      <c r="J22" s="76"/>
      <c r="K22" s="75" t="str">
        <f>_xlfn.XLOOKUP(C6,'Judge Schedule - Working File'!O221:O243,'Judge Schedule - Working File'!L221:L243,"",0)</f>
        <v/>
      </c>
      <c r="L22" s="76"/>
      <c r="M22" s="18" t="e">
        <f>IF(ISNA(_xlfn.XLOOKUP(G22,'Project Information'!$A$2:$A$51,'Project Information'!#REF!,"")),"",_xlfn.XLOOKUP(G22,'Project Information'!$A$2:$A$51,'Project Information'!#REF!,""))</f>
        <v>#REF!</v>
      </c>
    </row>
    <row r="23" spans="1:13" x14ac:dyDescent="0.25">
      <c r="A23" s="75" t="str" cm="1">
        <f t="array" ref="A23">TRANSPOSE(_xlfn.XLOOKUP($C$6,'Judge Schedule - Working File'!$E$247:$E$269,'Judge Schedule - Working File'!$A$247:$A$269,"",0))</f>
        <v/>
      </c>
      <c r="B23" s="76"/>
      <c r="C23" s="75" t="str" cm="1">
        <f t="array" ref="C23">TRANSPOSE(_xlfn.XLOOKUP($C$6,'Judge Schedule - Working File'!$E$247:$E$269,'Judge Schedule - Working File'!$B$247:$B$269,"",0))</f>
        <v/>
      </c>
      <c r="D23" s="76"/>
      <c r="E23" s="75" t="str">
        <f>_xlfn.XLOOKUP(C6,'Judge Schedule - Working File'!O247:O269,'Judge Schedule - Working File'!E247:E269,"",0)</f>
        <v/>
      </c>
      <c r="F23" s="76"/>
      <c r="G23" s="75" t="str">
        <f>_xlfn.XLOOKUP(C6,'Judge Schedule - Working File'!O247:O269,'Judge Schedule - Working File'!D247:D269,"",0)</f>
        <v/>
      </c>
      <c r="H23" s="76"/>
      <c r="I23" s="75" t="str">
        <f>_xlfn.XLOOKUP($C$6,'Judge Schedule - Working File'!O247:O269,'Judge Schedule - Working File'!H247:H269,"",0)</f>
        <v/>
      </c>
      <c r="J23" s="76"/>
      <c r="K23" s="75" t="str">
        <f>_xlfn.XLOOKUP(C6,'Judge Schedule - Working File'!O247:O269,'Judge Schedule - Working File'!L247:L269,"",0)</f>
        <v/>
      </c>
      <c r="L23" s="76"/>
      <c r="M23" s="18" t="e">
        <f>IF(ISNA(_xlfn.XLOOKUP(G23,'Project Information'!$A$2:$A$51,'Project Information'!#REF!,"")),"",_xlfn.XLOOKUP(G23,'Project Information'!$A$2:$A$51,'Project Information'!#REF!,""))</f>
        <v>#REF!</v>
      </c>
    </row>
    <row r="24" spans="1:13" x14ac:dyDescent="0.25">
      <c r="A24" s="75" t="str" cm="1">
        <f t="array" ref="A24">TRANSPOSE(_xlfn.XLOOKUP($C$6,'Judge Schedule - Working File'!$E$273:$E$295,'Judge Schedule - Working File'!$A$273:$A$295,"",0))</f>
        <v/>
      </c>
      <c r="B24" s="76"/>
      <c r="C24" s="75" t="str" cm="1">
        <f t="array" ref="C24">TRANSPOSE(_xlfn.XLOOKUP($C$6,'Judge Schedule - Working File'!$E$273:$E$295,'Judge Schedule - Working File'!$B$273:$B$295,"",0))</f>
        <v/>
      </c>
      <c r="D24" s="76"/>
      <c r="E24" s="75" t="str">
        <f>_xlfn.XLOOKUP(C6,'Judge Schedule - Working File'!O273:O295,'Judge Schedule - Working File'!E273:E295,"",0)</f>
        <v/>
      </c>
      <c r="F24" s="76"/>
      <c r="G24" s="75" t="str">
        <f>_xlfn.XLOOKUP(C6,'Judge Schedule - Working File'!O273:O295,'Judge Schedule - Working File'!D273:D295,"",0)</f>
        <v/>
      </c>
      <c r="H24" s="76"/>
      <c r="I24" s="75" t="str">
        <f>_xlfn.XLOOKUP($C$6,'Judge Schedule - Working File'!O273:O295,'Judge Schedule - Working File'!H273:H295,"",0)</f>
        <v/>
      </c>
      <c r="J24" s="76"/>
      <c r="K24" s="75" t="str">
        <f>_xlfn.XLOOKUP(C6,'Judge Schedule - Working File'!O273:O295,'Judge Schedule - Working File'!L273:L295,"",0)</f>
        <v/>
      </c>
      <c r="L24" s="76"/>
      <c r="M24" s="18" t="e">
        <f>IF(ISNA(_xlfn.XLOOKUP(G24,'Project Information'!$A$2:$A$51,'Project Information'!#REF!,"")),"",_xlfn.XLOOKUP(G24,'Project Information'!$A$2:$A$51,'Project Information'!#REF!,""))</f>
        <v>#REF!</v>
      </c>
    </row>
    <row r="25" spans="1:13" x14ac:dyDescent="0.25">
      <c r="A25" s="75" t="str" cm="1">
        <f t="array" ref="A25">TRANSPOSE(_xlfn.XLOOKUP($C$6,'Judge Schedule - Working File'!$E$299:$E$321,'Judge Schedule - Working File'!$A$299:$A$321,"",0))</f>
        <v/>
      </c>
      <c r="B25" s="76"/>
      <c r="C25" s="75" t="str" cm="1">
        <f t="array" ref="C25">TRANSPOSE(_xlfn.XLOOKUP($C$6,'Judge Schedule - Working File'!$E$299:$E$321,'Judge Schedule - Working File'!$B$299:$B$321,"",0))</f>
        <v/>
      </c>
      <c r="D25" s="76"/>
      <c r="E25" s="75" t="str">
        <f>_xlfn.XLOOKUP(C6,'Judge Schedule - Working File'!O299:O321,'Judge Schedule - Working File'!E299:E321,"",0)</f>
        <v/>
      </c>
      <c r="F25" s="76"/>
      <c r="G25" s="75" t="str">
        <f>_xlfn.XLOOKUP(C6,'Judge Schedule - Working File'!O299:O321,'Judge Schedule - Working File'!D299:D321,"",0)</f>
        <v/>
      </c>
      <c r="H25" s="76"/>
      <c r="I25" s="75" t="str">
        <f>_xlfn.XLOOKUP($C$6,'Judge Schedule - Working File'!O299:O321,'Judge Schedule - Working File'!H299:H321,"",0)</f>
        <v/>
      </c>
      <c r="J25" s="76"/>
      <c r="K25" s="75" t="str">
        <f>_xlfn.XLOOKUP(C6,'Judge Schedule - Working File'!O299:O321,'Judge Schedule - Working File'!L299:L321,"",0)</f>
        <v/>
      </c>
      <c r="L25" s="76"/>
      <c r="M25" s="18" t="e">
        <f>IF(ISNA(_xlfn.XLOOKUP(G25,'Project Information'!$A$2:$A$51,'Project Information'!#REF!,"")),"",_xlfn.XLOOKUP(G25,'Project Information'!$A$2:$A$51,'Project Information'!#REF!,""))</f>
        <v>#REF!</v>
      </c>
    </row>
    <row r="26" spans="1:13" x14ac:dyDescent="0.25">
      <c r="A26" s="75" t="str" cm="1">
        <f t="array" ref="A26">TRANSPOSE(_xlfn.XLOOKUP($C$6,'Judge Schedule - Working File'!$E$325:$E$347,'Judge Schedule - Working File'!$A$325:$A$347,"",0))</f>
        <v/>
      </c>
      <c r="B26" s="76"/>
      <c r="C26" s="75" t="str" cm="1">
        <f t="array" ref="C26">TRANSPOSE(_xlfn.XLOOKUP($C$6,'Judge Schedule - Working File'!$E$325:$E$347,'Judge Schedule - Working File'!$B$325:$B$347,"",0))</f>
        <v/>
      </c>
      <c r="D26" s="76"/>
      <c r="E26" s="75" t="str">
        <f>_xlfn.XLOOKUP(C6,'Judge Schedule - Working File'!O325:O347,'Judge Schedule - Working File'!E325:E347,"",0)</f>
        <v/>
      </c>
      <c r="F26" s="76"/>
      <c r="G26" s="75" t="str">
        <f>_xlfn.XLOOKUP(C6,'Judge Schedule - Working File'!O325:O347,'Judge Schedule - Working File'!D325:D347,"",0)</f>
        <v/>
      </c>
      <c r="H26" s="76"/>
      <c r="I26" s="75" t="str">
        <f>_xlfn.XLOOKUP($C$6,'Judge Schedule - Working File'!O325:O347,'Judge Schedule - Working File'!H325:H347,"",0)</f>
        <v/>
      </c>
      <c r="J26" s="76"/>
      <c r="K26" s="75" t="str">
        <f>_xlfn.XLOOKUP(C6,'Judge Schedule - Working File'!O325:O347,'Judge Schedule - Working File'!L325:L347,"",0)</f>
        <v/>
      </c>
      <c r="L26" s="76"/>
      <c r="M26" s="18" t="e">
        <f>IF(ISNA(_xlfn.XLOOKUP(G26,'Project Information'!$A$2:$A$51,'Project Information'!#REF!,"")),"",_xlfn.XLOOKUP(G26,'Project Information'!$A$2:$A$51,'Project Information'!#REF!,""))</f>
        <v>#REF!</v>
      </c>
    </row>
    <row r="27" spans="1:13" x14ac:dyDescent="0.25">
      <c r="A27" s="75"/>
      <c r="B27" s="76"/>
      <c r="C27" s="75"/>
      <c r="D27" s="76"/>
      <c r="E27" s="75"/>
      <c r="F27" s="76"/>
      <c r="G27" s="75"/>
      <c r="H27" s="76"/>
      <c r="I27" s="18"/>
      <c r="J27" s="18"/>
      <c r="K27" s="75"/>
      <c r="L27" s="76"/>
      <c r="M27" s="18" t="e">
        <f>IF(ISNA(_xlfn.XLOOKUP(G27,'Project Information'!$A$2:$A$51,'Project Information'!#REF!,"")),"",_xlfn.XLOOKUP(G27,'Project Information'!$A$2:$A$51,'Project Information'!#REF!,""))</f>
        <v>#REF!</v>
      </c>
    </row>
    <row r="28" spans="1:13" x14ac:dyDescent="0.25">
      <c r="A28" s="75"/>
      <c r="B28" s="76"/>
      <c r="C28" s="75"/>
      <c r="D28" s="76"/>
      <c r="E28" s="75"/>
      <c r="F28" s="76"/>
      <c r="G28" s="75"/>
      <c r="H28" s="76"/>
      <c r="I28" s="18"/>
      <c r="J28" s="18"/>
      <c r="K28" s="75"/>
      <c r="L28" s="76"/>
      <c r="M28" s="18" t="e">
        <f>IF(ISNA(_xlfn.XLOOKUP(G28,'Project Information'!$A$2:$A$51,'Project Information'!#REF!,"")),"",_xlfn.XLOOKUP(G28,'Project Information'!$A$2:$A$51,'Project Information'!#REF!,""))</f>
        <v>#REF!</v>
      </c>
    </row>
    <row r="29" spans="1:13" x14ac:dyDescent="0.25">
      <c r="A29" s="75"/>
      <c r="B29" s="76"/>
      <c r="C29" s="75"/>
      <c r="D29" s="76"/>
      <c r="E29" s="75"/>
      <c r="F29" s="76"/>
      <c r="G29" s="75"/>
      <c r="H29" s="76"/>
      <c r="I29" s="18"/>
      <c r="J29" s="18"/>
      <c r="K29" s="75"/>
      <c r="L29" s="76"/>
      <c r="M29" s="18" t="e">
        <f>IF(ISNA(_xlfn.XLOOKUP(G29,'Project Information'!$A$2:$A$51,'Project Information'!#REF!,"")),"",_xlfn.XLOOKUP(G29,'Project Information'!$A$2:$A$51,'Project Information'!#REF!,""))</f>
        <v>#REF!</v>
      </c>
    </row>
    <row r="30" spans="1:13" x14ac:dyDescent="0.25">
      <c r="A30" s="75"/>
      <c r="B30" s="76"/>
      <c r="C30" s="75"/>
      <c r="D30" s="76"/>
      <c r="E30" s="75"/>
      <c r="F30" s="76"/>
      <c r="G30" s="75"/>
      <c r="H30" s="76"/>
      <c r="I30" s="18"/>
      <c r="J30" s="18"/>
      <c r="K30" s="75"/>
      <c r="L30" s="76"/>
      <c r="M30" s="18" t="e">
        <f>IF(ISNA(_xlfn.XLOOKUP(G30,'Project Information'!$A$2:$A$51,'Project Information'!#REF!,"")),"",_xlfn.XLOOKUP(G30,'Project Information'!$A$2:$A$51,'Project Information'!#REF!,""))</f>
        <v>#REF!</v>
      </c>
    </row>
    <row r="31" spans="1:13" x14ac:dyDescent="0.25">
      <c r="A31" s="75"/>
      <c r="B31" s="76"/>
      <c r="C31" s="75"/>
      <c r="D31" s="76"/>
      <c r="E31" s="75"/>
      <c r="F31" s="76"/>
      <c r="G31" s="75"/>
      <c r="H31" s="76"/>
      <c r="I31" s="18"/>
      <c r="J31" s="18"/>
      <c r="K31" s="75"/>
      <c r="L31" s="76"/>
      <c r="M31" s="18" t="e">
        <f>IF(ISNA(_xlfn.XLOOKUP(G31,'Project Information'!$A$2:$A$51,'Project Information'!#REF!,"")),"",_xlfn.XLOOKUP(G31,'Project Information'!$A$2:$A$51,'Project Information'!#REF!,""))</f>
        <v>#REF!</v>
      </c>
    </row>
  </sheetData>
  <mergeCells count="117">
    <mergeCell ref="A2:B2"/>
    <mergeCell ref="A6:B6"/>
    <mergeCell ref="C6:I6"/>
    <mergeCell ref="A8:B8"/>
    <mergeCell ref="C8:F8"/>
    <mergeCell ref="H8:I8"/>
    <mergeCell ref="A14:B14"/>
    <mergeCell ref="C14:D14"/>
    <mergeCell ref="E14:F14"/>
    <mergeCell ref="G14:H14"/>
    <mergeCell ref="I14:J14"/>
    <mergeCell ref="K14:L14"/>
    <mergeCell ref="J8:M8"/>
    <mergeCell ref="A13:B13"/>
    <mergeCell ref="C13:D13"/>
    <mergeCell ref="E13:F13"/>
    <mergeCell ref="G13:H13"/>
    <mergeCell ref="I13:J13"/>
    <mergeCell ref="K13:L13"/>
    <mergeCell ref="M13:N13"/>
    <mergeCell ref="A16:B16"/>
    <mergeCell ref="C16:D16"/>
    <mergeCell ref="E16:F16"/>
    <mergeCell ref="G16:H16"/>
    <mergeCell ref="I16:J16"/>
    <mergeCell ref="K16:L16"/>
    <mergeCell ref="A15:B15"/>
    <mergeCell ref="C15:D15"/>
    <mergeCell ref="E15:F15"/>
    <mergeCell ref="G15:H15"/>
    <mergeCell ref="I15:J15"/>
    <mergeCell ref="K15:L15"/>
    <mergeCell ref="A18:B18"/>
    <mergeCell ref="C18:D18"/>
    <mergeCell ref="E18:F18"/>
    <mergeCell ref="G18:H18"/>
    <mergeCell ref="I18:J18"/>
    <mergeCell ref="K18:L18"/>
    <mergeCell ref="A17:B17"/>
    <mergeCell ref="C17:D17"/>
    <mergeCell ref="E17:F17"/>
    <mergeCell ref="G17:H17"/>
    <mergeCell ref="I17:J17"/>
    <mergeCell ref="K17:L17"/>
    <mergeCell ref="A20:B20"/>
    <mergeCell ref="C20:D20"/>
    <mergeCell ref="E20:F20"/>
    <mergeCell ref="G20:H20"/>
    <mergeCell ref="I20:J20"/>
    <mergeCell ref="K20:L20"/>
    <mergeCell ref="A19:B19"/>
    <mergeCell ref="C19:D19"/>
    <mergeCell ref="E19:F19"/>
    <mergeCell ref="G19:H19"/>
    <mergeCell ref="I19:J19"/>
    <mergeCell ref="K19:L19"/>
    <mergeCell ref="A22:B22"/>
    <mergeCell ref="C22:D22"/>
    <mergeCell ref="E22:F22"/>
    <mergeCell ref="G22:H22"/>
    <mergeCell ref="I22:J22"/>
    <mergeCell ref="K22:L22"/>
    <mergeCell ref="A21:B21"/>
    <mergeCell ref="C21:D21"/>
    <mergeCell ref="E21:F21"/>
    <mergeCell ref="G21:H21"/>
    <mergeCell ref="I21:J21"/>
    <mergeCell ref="K21:L21"/>
    <mergeCell ref="A24:B24"/>
    <mergeCell ref="C24:D24"/>
    <mergeCell ref="E24:F24"/>
    <mergeCell ref="G24:H24"/>
    <mergeCell ref="I24:J24"/>
    <mergeCell ref="K24:L24"/>
    <mergeCell ref="A23:B23"/>
    <mergeCell ref="C23:D23"/>
    <mergeCell ref="E23:F23"/>
    <mergeCell ref="G23:H23"/>
    <mergeCell ref="I23:J23"/>
    <mergeCell ref="K23:L23"/>
    <mergeCell ref="A26:B26"/>
    <mergeCell ref="C26:D26"/>
    <mergeCell ref="E26:F26"/>
    <mergeCell ref="G26:H26"/>
    <mergeCell ref="I26:J26"/>
    <mergeCell ref="K26:L26"/>
    <mergeCell ref="A25:B25"/>
    <mergeCell ref="C25:D25"/>
    <mergeCell ref="E25:F25"/>
    <mergeCell ref="G25:H25"/>
    <mergeCell ref="I25:J25"/>
    <mergeCell ref="K25:L25"/>
    <mergeCell ref="A27:B27"/>
    <mergeCell ref="C27:D27"/>
    <mergeCell ref="E27:F27"/>
    <mergeCell ref="G27:H27"/>
    <mergeCell ref="K27:L27"/>
    <mergeCell ref="A28:B28"/>
    <mergeCell ref="C28:D28"/>
    <mergeCell ref="E28:F28"/>
    <mergeCell ref="G28:H28"/>
    <mergeCell ref="K28:L28"/>
    <mergeCell ref="A31:B31"/>
    <mergeCell ref="C31:D31"/>
    <mergeCell ref="E31:F31"/>
    <mergeCell ref="G31:H31"/>
    <mergeCell ref="K31:L31"/>
    <mergeCell ref="A29:B29"/>
    <mergeCell ref="C29:D29"/>
    <mergeCell ref="E29:F29"/>
    <mergeCell ref="G29:H29"/>
    <mergeCell ref="K29:L29"/>
    <mergeCell ref="A30:B30"/>
    <mergeCell ref="C30:D30"/>
    <mergeCell ref="E30:F30"/>
    <mergeCell ref="G30:H30"/>
    <mergeCell ref="K30:L3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4F697-9EC3-4749-8A08-1F4A44DC781A}">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940448d8-83a3-4767-a976-1b441f3f589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6224836BD87174D8D472D983DFED486" ma:contentTypeVersion="13" ma:contentTypeDescription="Create a new document." ma:contentTypeScope="" ma:versionID="63ebd42845a8b2e88440d5a96fcc5b1a">
  <xsd:schema xmlns:xsd="http://www.w3.org/2001/XMLSchema" xmlns:xs="http://www.w3.org/2001/XMLSchema" xmlns:p="http://schemas.microsoft.com/office/2006/metadata/properties" xmlns:ns2="940448d8-83a3-4767-a976-1b441f3f5896" xmlns:ns3="f6a2132e-4f16-4b6f-bca2-1fe686f4fce3" targetNamespace="http://schemas.microsoft.com/office/2006/metadata/properties" ma:root="true" ma:fieldsID="da6f168f9c1d70dc1b25eb956058b854" ns2:_="" ns3:_="">
    <xsd:import namespace="940448d8-83a3-4767-a976-1b441f3f5896"/>
    <xsd:import namespace="f6a2132e-4f16-4b6f-bca2-1fe686f4fce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0448d8-83a3-4767-a976-1b441f3f58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Flow_SignoffStatus" ma:index="20"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a2132e-4f16-4b6f-bca2-1fe686f4fce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6F652-3B2E-490A-BE48-111F2388AE4D}">
  <ds:schemaRefs>
    <ds:schemaRef ds:uri="http://schemas.microsoft.com/office/2006/metadata/properties"/>
    <ds:schemaRef ds:uri="http://schemas.microsoft.com/office/infopath/2007/PartnerControls"/>
    <ds:schemaRef ds:uri="940448d8-83a3-4767-a976-1b441f3f5896"/>
  </ds:schemaRefs>
</ds:datastoreItem>
</file>

<file path=customXml/itemProps2.xml><?xml version="1.0" encoding="utf-8"?>
<ds:datastoreItem xmlns:ds="http://schemas.openxmlformats.org/officeDocument/2006/customXml" ds:itemID="{DE38BBD4-0E4B-4891-B420-AA13249B1851}">
  <ds:schemaRefs>
    <ds:schemaRef ds:uri="http://schemas.microsoft.com/sharepoint/v3/contenttype/forms"/>
  </ds:schemaRefs>
</ds:datastoreItem>
</file>

<file path=customXml/itemProps3.xml><?xml version="1.0" encoding="utf-8"?>
<ds:datastoreItem xmlns:ds="http://schemas.openxmlformats.org/officeDocument/2006/customXml" ds:itemID="{CB1EDF26-1DDD-41FE-B3BC-F696CE3F59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0448d8-83a3-4767-a976-1b441f3f5896"/>
    <ds:schemaRef ds:uri="f6a2132e-4f16-4b6f-bca2-1fe686f4fc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Judge Schedule - Working File</vt:lpstr>
      <vt:lpstr>Issues</vt:lpstr>
      <vt:lpstr>Judges</vt:lpstr>
      <vt:lpstr>Interview Lookup by Judge</vt:lpstr>
      <vt:lpstr>Project Information</vt:lpstr>
      <vt:lpstr>Interview Lookup by Project</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slmah14@gmail.com</cp:lastModifiedBy>
  <cp:revision/>
  <dcterms:created xsi:type="dcterms:W3CDTF">2022-03-07T21:07:18Z</dcterms:created>
  <dcterms:modified xsi:type="dcterms:W3CDTF">2023-01-12T02:21:23Z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0x01010006224836BD87174D8D472D983DFED486</vt:lpwstr>
  </property>
</Properties>
</file>